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CARPETAS 2015\EJECUCIONES PRESUPUESTALES\RECURSOS DEL BALANCE\"/>
    </mc:Choice>
  </mc:AlternateContent>
  <bookViews>
    <workbookView xWindow="0" yWindow="0" windowWidth="24000" windowHeight="9735" tabRatio="831" activeTab="1"/>
  </bookViews>
  <sheets>
    <sheet name="Ejecución" sheetId="1" r:id="rId1"/>
    <sheet name="Resumen" sheetId="18" r:id="rId2"/>
    <sheet name="Transito" sheetId="2" r:id="rId3"/>
    <sheet name="Salud" sheetId="3" r:id="rId4"/>
    <sheet name="Hacienda" sheetId="9" r:id="rId5"/>
    <sheet name="Monopolio" sheetId="5" r:id="rId6"/>
    <sheet name="Agricultura" sheetId="6" r:id="rId7"/>
    <sheet name="Infraestructura" sheetId="16" r:id="rId8"/>
    <sheet name="Cultura" sheetId="7" r:id="rId9"/>
    <sheet name="Deportes" sheetId="8" r:id="rId10"/>
    <sheet name="Gobierno" sheetId="10" r:id="rId11"/>
    <sheet name="Educación" sheetId="13" r:id="rId12"/>
    <sheet name="Planeación" sheetId="17" r:id="rId13"/>
  </sheets>
  <definedNames>
    <definedName name="_xlnm._FilterDatabase" localSheetId="0" hidden="1">Ejecución!$A$1:$P$66</definedName>
  </definedNames>
  <calcPr calcId="152511"/>
</workbook>
</file>

<file path=xl/calcChain.xml><?xml version="1.0" encoding="utf-8"?>
<calcChain xmlns="http://schemas.openxmlformats.org/spreadsheetml/2006/main">
  <c r="E6" i="6" l="1"/>
  <c r="D8" i="18" s="1"/>
  <c r="F6" i="6"/>
  <c r="E8" i="18" s="1"/>
  <c r="G6" i="6"/>
  <c r="F8" i="18" s="1"/>
  <c r="H6" i="6"/>
  <c r="G8" i="18" s="1"/>
  <c r="I6" i="6"/>
  <c r="H8" i="18" s="1"/>
  <c r="J6" i="6"/>
  <c r="I8" i="18" s="1"/>
  <c r="K6" i="6"/>
  <c r="L6" i="6"/>
  <c r="M6" i="6"/>
  <c r="L8" i="18" s="1"/>
  <c r="E7" i="6"/>
  <c r="F7" i="6"/>
  <c r="G7" i="6"/>
  <c r="H7" i="6"/>
  <c r="I7" i="6"/>
  <c r="J7" i="6"/>
  <c r="K7" i="6"/>
  <c r="L7" i="6"/>
  <c r="M7" i="6"/>
  <c r="D7" i="6"/>
  <c r="D6" i="6"/>
  <c r="C8" i="18" s="1"/>
  <c r="C6" i="6"/>
  <c r="C7" i="6"/>
  <c r="B7" i="6"/>
  <c r="B6" i="6"/>
  <c r="D26" i="18"/>
  <c r="E26" i="18"/>
  <c r="F26" i="18"/>
  <c r="G26" i="18"/>
  <c r="H26" i="18"/>
  <c r="I26" i="18"/>
  <c r="J26" i="18"/>
  <c r="K26" i="18"/>
  <c r="L26" i="18"/>
  <c r="M26" i="18"/>
  <c r="N26" i="18"/>
  <c r="C26" i="18"/>
  <c r="I24" i="18"/>
  <c r="E23" i="18"/>
  <c r="F23" i="18"/>
  <c r="C23" i="18"/>
  <c r="F22" i="18"/>
  <c r="C22" i="18"/>
  <c r="H20" i="18"/>
  <c r="K20" i="18"/>
  <c r="G19" i="18"/>
  <c r="D18" i="18"/>
  <c r="E18" i="18"/>
  <c r="F18" i="18"/>
  <c r="G18" i="18"/>
  <c r="H18" i="18"/>
  <c r="I18" i="18"/>
  <c r="J18" i="18"/>
  <c r="K18" i="18"/>
  <c r="L18" i="18"/>
  <c r="C18" i="18"/>
  <c r="H14" i="18"/>
  <c r="I14" i="18"/>
  <c r="J14" i="18"/>
  <c r="K14" i="18"/>
  <c r="L14" i="18"/>
  <c r="C14" i="18"/>
  <c r="E12" i="18"/>
  <c r="F12" i="18"/>
  <c r="D11" i="18"/>
  <c r="E11" i="18"/>
  <c r="L11" i="18"/>
  <c r="C11" i="18"/>
  <c r="D9" i="18"/>
  <c r="E9" i="18"/>
  <c r="F9" i="18"/>
  <c r="G9" i="18"/>
  <c r="H9" i="18"/>
  <c r="I9" i="18"/>
  <c r="J9" i="18"/>
  <c r="K9" i="18"/>
  <c r="L9" i="18"/>
  <c r="C9" i="18"/>
  <c r="J8" i="18"/>
  <c r="K8" i="18"/>
  <c r="G6" i="18"/>
  <c r="H6" i="18"/>
  <c r="D13" i="8"/>
  <c r="C15" i="18" s="1"/>
  <c r="E13" i="8"/>
  <c r="D15" i="18" s="1"/>
  <c r="F13" i="8"/>
  <c r="E15" i="18" s="1"/>
  <c r="G13" i="8"/>
  <c r="F15" i="18" s="1"/>
  <c r="H13" i="8"/>
  <c r="G15" i="18" s="1"/>
  <c r="D14" i="8"/>
  <c r="E14" i="8"/>
  <c r="F14" i="8"/>
  <c r="G14" i="8"/>
  <c r="H14" i="8"/>
  <c r="J13" i="8"/>
  <c r="I15" i="18" s="1"/>
  <c r="K13" i="8"/>
  <c r="J15" i="18" s="1"/>
  <c r="L13" i="8"/>
  <c r="K15" i="18" s="1"/>
  <c r="M13" i="8"/>
  <c r="L15" i="18" s="1"/>
  <c r="J14" i="8"/>
  <c r="K14" i="8"/>
  <c r="L14" i="8"/>
  <c r="M14" i="8"/>
  <c r="C13" i="8"/>
  <c r="I13" i="8"/>
  <c r="H15" i="18" s="1"/>
  <c r="C14" i="8"/>
  <c r="I14" i="8"/>
  <c r="B14" i="8"/>
  <c r="B13" i="8"/>
  <c r="E14" i="7"/>
  <c r="D12" i="18" s="1"/>
  <c r="F14" i="7"/>
  <c r="G14" i="7"/>
  <c r="H14" i="7"/>
  <c r="G12" i="18" s="1"/>
  <c r="I14" i="7"/>
  <c r="H12" i="18" s="1"/>
  <c r="J14" i="7"/>
  <c r="I12" i="18" s="1"/>
  <c r="K14" i="7"/>
  <c r="J12" i="18" s="1"/>
  <c r="L14" i="7"/>
  <c r="K12" i="18" s="1"/>
  <c r="M14" i="7"/>
  <c r="L12" i="18" s="1"/>
  <c r="E15" i="7"/>
  <c r="F15" i="7"/>
  <c r="G15" i="7"/>
  <c r="H15" i="7"/>
  <c r="I15" i="7"/>
  <c r="J15" i="7"/>
  <c r="K15" i="7"/>
  <c r="L15" i="7"/>
  <c r="M15" i="7"/>
  <c r="D15" i="7"/>
  <c r="D14" i="7"/>
  <c r="C12" i="18" s="1"/>
  <c r="C14" i="7"/>
  <c r="C15" i="7"/>
  <c r="B15" i="7"/>
  <c r="B14" i="7"/>
  <c r="E13" i="16"/>
  <c r="D23" i="18" s="1"/>
  <c r="F13" i="16"/>
  <c r="G13" i="16"/>
  <c r="H13" i="16"/>
  <c r="G23" i="18" s="1"/>
  <c r="I13" i="16"/>
  <c r="H23" i="18" s="1"/>
  <c r="J13" i="16"/>
  <c r="I23" i="18" s="1"/>
  <c r="K13" i="16"/>
  <c r="J23" i="18" s="1"/>
  <c r="J21" i="18" s="1"/>
  <c r="L13" i="16"/>
  <c r="K23" i="18" s="1"/>
  <c r="M13" i="16"/>
  <c r="L23" i="18" s="1"/>
  <c r="E14" i="16"/>
  <c r="F14" i="16"/>
  <c r="G14" i="16"/>
  <c r="H14" i="16"/>
  <c r="I14" i="16"/>
  <c r="J14" i="16"/>
  <c r="K14" i="16"/>
  <c r="L14" i="16"/>
  <c r="M14" i="16"/>
  <c r="E15" i="16"/>
  <c r="F15" i="16"/>
  <c r="G15" i="16"/>
  <c r="H15" i="16"/>
  <c r="I15" i="16"/>
  <c r="J15" i="16"/>
  <c r="K15" i="16"/>
  <c r="L15" i="16"/>
  <c r="M15" i="16"/>
  <c r="D15" i="16"/>
  <c r="D14" i="16"/>
  <c r="D13" i="16"/>
  <c r="C13" i="16"/>
  <c r="C14" i="16"/>
  <c r="C15" i="16"/>
  <c r="B15" i="16"/>
  <c r="B14" i="16"/>
  <c r="B13" i="16"/>
  <c r="E6" i="17"/>
  <c r="D24" i="18" s="1"/>
  <c r="F6" i="17"/>
  <c r="E24" i="18" s="1"/>
  <c r="G6" i="17"/>
  <c r="F24" i="18" s="1"/>
  <c r="H6" i="17"/>
  <c r="G24" i="18" s="1"/>
  <c r="I6" i="17"/>
  <c r="H24" i="18" s="1"/>
  <c r="J6" i="17"/>
  <c r="K6" i="17"/>
  <c r="J24" i="18" s="1"/>
  <c r="L6" i="17"/>
  <c r="K24" i="18" s="1"/>
  <c r="M6" i="17"/>
  <c r="L24" i="18" s="1"/>
  <c r="N6" i="17"/>
  <c r="O6" i="17"/>
  <c r="P6" i="17"/>
  <c r="E7" i="17"/>
  <c r="F7" i="17"/>
  <c r="G7" i="17"/>
  <c r="H7" i="17"/>
  <c r="I7" i="17"/>
  <c r="J7" i="17"/>
  <c r="K7" i="17"/>
  <c r="L7" i="17"/>
  <c r="M7" i="17"/>
  <c r="N7" i="17"/>
  <c r="O7" i="17"/>
  <c r="P7" i="17"/>
  <c r="D7" i="17"/>
  <c r="D6" i="17"/>
  <c r="C24" i="18" s="1"/>
  <c r="C7" i="17"/>
  <c r="B7" i="17"/>
  <c r="C6" i="17"/>
  <c r="B6" i="17"/>
  <c r="E6" i="13"/>
  <c r="D20" i="18" s="1"/>
  <c r="F6" i="13"/>
  <c r="E20" i="18" s="1"/>
  <c r="G6" i="13"/>
  <c r="F20" i="18" s="1"/>
  <c r="H6" i="13"/>
  <c r="G20" i="18" s="1"/>
  <c r="I6" i="13"/>
  <c r="J6" i="13"/>
  <c r="I20" i="18" s="1"/>
  <c r="K6" i="13"/>
  <c r="J20" i="18" s="1"/>
  <c r="L6" i="13"/>
  <c r="M6" i="13"/>
  <c r="L20" i="18" s="1"/>
  <c r="E7" i="13"/>
  <c r="F7" i="13"/>
  <c r="G7" i="13"/>
  <c r="H7" i="13"/>
  <c r="I7" i="13"/>
  <c r="J7" i="13"/>
  <c r="K7" i="13"/>
  <c r="L7" i="13"/>
  <c r="M7" i="13"/>
  <c r="E8" i="13"/>
  <c r="F8" i="13"/>
  <c r="G8" i="13"/>
  <c r="H8" i="13"/>
  <c r="I8" i="13"/>
  <c r="J8" i="13"/>
  <c r="K8" i="13"/>
  <c r="L8" i="13"/>
  <c r="M8" i="13"/>
  <c r="D8" i="13"/>
  <c r="D7" i="13"/>
  <c r="D6" i="13"/>
  <c r="C20" i="18" s="1"/>
  <c r="C6" i="13"/>
  <c r="C7" i="13"/>
  <c r="C8" i="13"/>
  <c r="B8" i="13"/>
  <c r="B7" i="13"/>
  <c r="B6" i="13"/>
  <c r="E6" i="10"/>
  <c r="D19" i="18" s="1"/>
  <c r="F6" i="10"/>
  <c r="E19" i="18" s="1"/>
  <c r="G6" i="10"/>
  <c r="F19" i="18" s="1"/>
  <c r="H6" i="10"/>
  <c r="I6" i="10"/>
  <c r="H19" i="18" s="1"/>
  <c r="J6" i="10"/>
  <c r="I19" i="18" s="1"/>
  <c r="K6" i="10"/>
  <c r="J19" i="18" s="1"/>
  <c r="L6" i="10"/>
  <c r="K19" i="18" s="1"/>
  <c r="M6" i="10"/>
  <c r="L19" i="18" s="1"/>
  <c r="E7" i="10"/>
  <c r="F7" i="10"/>
  <c r="G7" i="10"/>
  <c r="H7" i="10"/>
  <c r="I7" i="10"/>
  <c r="J7" i="10"/>
  <c r="K7" i="10"/>
  <c r="L7" i="10"/>
  <c r="M7" i="10"/>
  <c r="D7" i="10"/>
  <c r="D6" i="10"/>
  <c r="C19" i="18" s="1"/>
  <c r="C6" i="10"/>
  <c r="C7" i="10"/>
  <c r="B7" i="10"/>
  <c r="B6" i="10"/>
  <c r="E10" i="9"/>
  <c r="F10" i="9"/>
  <c r="G10" i="9"/>
  <c r="H10" i="9"/>
  <c r="I10" i="9"/>
  <c r="J10" i="9"/>
  <c r="K10" i="9"/>
  <c r="L10" i="9"/>
  <c r="M10" i="9"/>
  <c r="E11" i="9"/>
  <c r="F11" i="9"/>
  <c r="G11" i="9"/>
  <c r="H11" i="9"/>
  <c r="I11" i="9"/>
  <c r="J11" i="9"/>
  <c r="K11" i="9"/>
  <c r="L11" i="9"/>
  <c r="M11" i="9"/>
  <c r="E12" i="9"/>
  <c r="F12" i="9"/>
  <c r="G12" i="9"/>
  <c r="H12" i="9"/>
  <c r="I12" i="9"/>
  <c r="J12" i="9"/>
  <c r="K12" i="9"/>
  <c r="L12" i="9"/>
  <c r="M12" i="9"/>
  <c r="D12" i="9"/>
  <c r="D11" i="9"/>
  <c r="D10" i="9"/>
  <c r="C12" i="9"/>
  <c r="C11" i="9"/>
  <c r="C10" i="9"/>
  <c r="B12" i="9"/>
  <c r="B11" i="9"/>
  <c r="B10" i="9"/>
  <c r="E8" i="9"/>
  <c r="F8" i="9"/>
  <c r="G8" i="9"/>
  <c r="H8" i="9"/>
  <c r="I8" i="9"/>
  <c r="J8" i="9"/>
  <c r="K8" i="9"/>
  <c r="L8" i="9"/>
  <c r="M8" i="9"/>
  <c r="E9" i="9"/>
  <c r="F9" i="9"/>
  <c r="G9" i="9"/>
  <c r="H9" i="9"/>
  <c r="I9" i="9"/>
  <c r="J9" i="9"/>
  <c r="K9" i="9"/>
  <c r="L9" i="9"/>
  <c r="M9" i="9"/>
  <c r="D9" i="9"/>
  <c r="D8" i="9"/>
  <c r="C9" i="9"/>
  <c r="C8" i="9"/>
  <c r="B9" i="9"/>
  <c r="B8" i="9"/>
  <c r="B7" i="7"/>
  <c r="C7" i="7"/>
  <c r="D7" i="7"/>
  <c r="E7" i="7"/>
  <c r="F7" i="7"/>
  <c r="G7" i="7"/>
  <c r="H7" i="7"/>
  <c r="I7" i="7"/>
  <c r="J7" i="7"/>
  <c r="K7" i="7"/>
  <c r="L7" i="7"/>
  <c r="M7" i="7"/>
  <c r="B8" i="7"/>
  <c r="C8" i="7"/>
  <c r="D8" i="7"/>
  <c r="E8" i="7"/>
  <c r="F8" i="7"/>
  <c r="G8" i="7"/>
  <c r="H8" i="7"/>
  <c r="I8" i="7"/>
  <c r="J8" i="7"/>
  <c r="K8" i="7"/>
  <c r="L8" i="7"/>
  <c r="M8" i="7"/>
  <c r="E6" i="7"/>
  <c r="F6" i="7"/>
  <c r="G6" i="7"/>
  <c r="F11" i="18" s="1"/>
  <c r="H6" i="7"/>
  <c r="G11" i="18" s="1"/>
  <c r="I6" i="7"/>
  <c r="H11" i="18" s="1"/>
  <c r="J6" i="7"/>
  <c r="I11" i="18" s="1"/>
  <c r="K6" i="7"/>
  <c r="J11" i="18" s="1"/>
  <c r="L6" i="7"/>
  <c r="K11" i="18" s="1"/>
  <c r="M6" i="7"/>
  <c r="N6" i="7"/>
  <c r="O6" i="7"/>
  <c r="P6" i="7"/>
  <c r="D6" i="7"/>
  <c r="C6" i="7"/>
  <c r="B6" i="7"/>
  <c r="B7" i="16"/>
  <c r="C7" i="16"/>
  <c r="D7" i="16"/>
  <c r="E7" i="16"/>
  <c r="F7" i="16"/>
  <c r="G7" i="16"/>
  <c r="H7" i="16"/>
  <c r="I7" i="16"/>
  <c r="J7" i="16"/>
  <c r="K7" i="16"/>
  <c r="L7" i="16"/>
  <c r="M7" i="16"/>
  <c r="E6" i="16"/>
  <c r="D22" i="18" s="1"/>
  <c r="F6" i="16"/>
  <c r="E22" i="18" s="1"/>
  <c r="G6" i="16"/>
  <c r="H6" i="16"/>
  <c r="G22" i="18" s="1"/>
  <c r="I6" i="16"/>
  <c r="H22" i="18" s="1"/>
  <c r="J6" i="16"/>
  <c r="I22" i="18" s="1"/>
  <c r="K6" i="16"/>
  <c r="J22" i="18" s="1"/>
  <c r="L6" i="16"/>
  <c r="K22" i="18" s="1"/>
  <c r="M6" i="16"/>
  <c r="L22" i="18" s="1"/>
  <c r="D6" i="16"/>
  <c r="C6" i="16"/>
  <c r="B6" i="16"/>
  <c r="P7" i="16"/>
  <c r="O7" i="16"/>
  <c r="N7" i="16"/>
  <c r="P6" i="16"/>
  <c r="O6" i="16"/>
  <c r="N22" i="18" s="1"/>
  <c r="N6" i="16"/>
  <c r="M22" i="18" s="1"/>
  <c r="E7" i="5"/>
  <c r="F7" i="5"/>
  <c r="G7" i="5"/>
  <c r="H7" i="5"/>
  <c r="I7" i="5"/>
  <c r="J7" i="5"/>
  <c r="K7" i="5"/>
  <c r="L7" i="5"/>
  <c r="M7" i="5"/>
  <c r="D7" i="5"/>
  <c r="C7" i="5"/>
  <c r="B7" i="5"/>
  <c r="E6" i="5"/>
  <c r="D6" i="18" s="1"/>
  <c r="F6" i="5"/>
  <c r="E6" i="18" s="1"/>
  <c r="G6" i="5"/>
  <c r="F6" i="18" s="1"/>
  <c r="H6" i="5"/>
  <c r="I6" i="5"/>
  <c r="J6" i="5"/>
  <c r="I6" i="18" s="1"/>
  <c r="K6" i="5"/>
  <c r="J6" i="18" s="1"/>
  <c r="L6" i="5"/>
  <c r="K6" i="18" s="1"/>
  <c r="M6" i="5"/>
  <c r="L6" i="18" s="1"/>
  <c r="D6" i="5"/>
  <c r="C6" i="18" s="1"/>
  <c r="C6" i="5"/>
  <c r="B6" i="5"/>
  <c r="B7" i="9"/>
  <c r="C7" i="9"/>
  <c r="D7" i="9"/>
  <c r="E7" i="9"/>
  <c r="F7" i="9"/>
  <c r="G7" i="9"/>
  <c r="H7" i="9"/>
  <c r="I7" i="9"/>
  <c r="J7" i="9"/>
  <c r="K7" i="9"/>
  <c r="L7" i="9"/>
  <c r="Q7" i="9" s="1"/>
  <c r="M7" i="9"/>
  <c r="N7" i="9"/>
  <c r="O7" i="9"/>
  <c r="P7" i="9"/>
  <c r="C6" i="9"/>
  <c r="D6" i="9"/>
  <c r="E6" i="9"/>
  <c r="D17" i="18" s="1"/>
  <c r="F6" i="9"/>
  <c r="G6" i="9"/>
  <c r="H6" i="9"/>
  <c r="G17" i="18" s="1"/>
  <c r="I6" i="9"/>
  <c r="H17" i="18" s="1"/>
  <c r="J6" i="9"/>
  <c r="K6" i="9"/>
  <c r="L6" i="9"/>
  <c r="M6" i="9"/>
  <c r="L17" i="18" s="1"/>
  <c r="N6" i="9"/>
  <c r="O6" i="9"/>
  <c r="P6" i="9"/>
  <c r="B6" i="9"/>
  <c r="J17" i="18" l="1"/>
  <c r="F17" i="18"/>
  <c r="I17" i="18"/>
  <c r="E17" i="18"/>
  <c r="C17" i="18"/>
  <c r="G21" i="18"/>
  <c r="F21" i="18"/>
  <c r="O22" i="18"/>
  <c r="K21" i="18"/>
  <c r="L21" i="18"/>
  <c r="H21" i="18"/>
  <c r="D21" i="18"/>
  <c r="I21" i="18"/>
  <c r="E21" i="18"/>
  <c r="Q6" i="9"/>
  <c r="K17" i="18"/>
  <c r="O23" i="18"/>
  <c r="C21" i="18"/>
  <c r="Q6" i="16"/>
  <c r="Q7" i="16"/>
  <c r="B13" i="6"/>
  <c r="C13" i="6"/>
  <c r="N13" i="6"/>
  <c r="M9" i="18" s="1"/>
  <c r="O13" i="6"/>
  <c r="N9" i="18" s="1"/>
  <c r="P13" i="6"/>
  <c r="B14" i="6"/>
  <c r="C14" i="6"/>
  <c r="N14" i="6"/>
  <c r="O14" i="6"/>
  <c r="P14" i="6"/>
  <c r="B18" i="9"/>
  <c r="C18" i="9"/>
  <c r="N18" i="9"/>
  <c r="O18" i="9"/>
  <c r="P18" i="9"/>
  <c r="P19" i="9"/>
  <c r="O19" i="9"/>
  <c r="N19" i="9"/>
  <c r="C19" i="9"/>
  <c r="B19" i="9"/>
  <c r="P14" i="8"/>
  <c r="O14" i="8"/>
  <c r="N14" i="8"/>
  <c r="P13" i="8"/>
  <c r="O13" i="8"/>
  <c r="N13" i="8"/>
  <c r="P15" i="7"/>
  <c r="O15" i="7"/>
  <c r="N15" i="7"/>
  <c r="P14" i="7"/>
  <c r="O14" i="7"/>
  <c r="N14" i="7"/>
  <c r="N15" i="16"/>
  <c r="O15" i="16"/>
  <c r="P15" i="16"/>
  <c r="N13" i="16"/>
  <c r="M23" i="18" s="1"/>
  <c r="O13" i="16"/>
  <c r="N23" i="18" s="1"/>
  <c r="P13" i="16"/>
  <c r="N14" i="16"/>
  <c r="O14" i="16"/>
  <c r="P14" i="16"/>
  <c r="N6" i="13"/>
  <c r="O6" i="13"/>
  <c r="P6" i="13"/>
  <c r="N7" i="13"/>
  <c r="O7" i="13"/>
  <c r="P7" i="13"/>
  <c r="N8" i="13"/>
  <c r="O8" i="13"/>
  <c r="P8" i="13"/>
  <c r="N6" i="10"/>
  <c r="O6" i="10"/>
  <c r="P6" i="10"/>
  <c r="N7" i="10"/>
  <c r="O7" i="10"/>
  <c r="P7" i="10"/>
  <c r="N8" i="9"/>
  <c r="O8" i="9"/>
  <c r="P8" i="9"/>
  <c r="N9" i="9"/>
  <c r="O9" i="9"/>
  <c r="P9" i="9"/>
  <c r="N10" i="9"/>
  <c r="O10" i="9"/>
  <c r="P10" i="9"/>
  <c r="N11" i="9"/>
  <c r="O11" i="9"/>
  <c r="P11" i="9"/>
  <c r="N12" i="9"/>
  <c r="O12" i="9"/>
  <c r="P12" i="9"/>
  <c r="B6" i="8"/>
  <c r="C6" i="8"/>
  <c r="E6" i="8"/>
  <c r="D14" i="18" s="1"/>
  <c r="F6" i="8"/>
  <c r="E14" i="18" s="1"/>
  <c r="G6" i="8"/>
  <c r="F14" i="18" s="1"/>
  <c r="H6" i="8"/>
  <c r="G14" i="18" s="1"/>
  <c r="N6" i="8"/>
  <c r="O6" i="8"/>
  <c r="P6" i="8"/>
  <c r="B7" i="8"/>
  <c r="C7" i="8"/>
  <c r="E7" i="8"/>
  <c r="F7" i="8"/>
  <c r="G7" i="8"/>
  <c r="H7" i="8"/>
  <c r="N7" i="8"/>
  <c r="O7" i="8"/>
  <c r="P7" i="8"/>
  <c r="N7" i="7"/>
  <c r="O7" i="7"/>
  <c r="P7" i="7"/>
  <c r="N8" i="7"/>
  <c r="O8" i="7"/>
  <c r="P8" i="7"/>
  <c r="N6" i="6"/>
  <c r="O6" i="6"/>
  <c r="P6" i="6"/>
  <c r="N7" i="6"/>
  <c r="O7" i="6"/>
  <c r="P7" i="6"/>
  <c r="N6" i="5"/>
  <c r="M6" i="18" s="1"/>
  <c r="O6" i="5"/>
  <c r="N6" i="18" s="1"/>
  <c r="P6" i="5"/>
  <c r="N7" i="5"/>
  <c r="O7" i="5"/>
  <c r="P7" i="5"/>
  <c r="B6" i="3"/>
  <c r="C6" i="3"/>
  <c r="D6" i="3"/>
  <c r="C5" i="18" s="1"/>
  <c r="E6" i="3"/>
  <c r="D5" i="18" s="1"/>
  <c r="F6" i="3"/>
  <c r="E5" i="18" s="1"/>
  <c r="G6" i="3"/>
  <c r="F5" i="18" s="1"/>
  <c r="H6" i="3"/>
  <c r="G5" i="18" s="1"/>
  <c r="I6" i="3"/>
  <c r="H5" i="18" s="1"/>
  <c r="J6" i="3"/>
  <c r="I5" i="18" s="1"/>
  <c r="K6" i="3"/>
  <c r="J5" i="18" s="1"/>
  <c r="L6" i="3"/>
  <c r="K5" i="18" s="1"/>
  <c r="M6" i="3"/>
  <c r="L5" i="18" s="1"/>
  <c r="N6" i="3"/>
  <c r="M5" i="18" s="1"/>
  <c r="M25" i="18" s="1"/>
  <c r="M27" i="18" s="1"/>
  <c r="O6" i="3"/>
  <c r="N5" i="18" s="1"/>
  <c r="N25" i="18" s="1"/>
  <c r="N27" i="18" s="1"/>
  <c r="P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C6" i="2"/>
  <c r="D6" i="2"/>
  <c r="C4" i="18" s="1"/>
  <c r="E6" i="2"/>
  <c r="D4" i="18" s="1"/>
  <c r="F6" i="2"/>
  <c r="E4" i="18" s="1"/>
  <c r="G6" i="2"/>
  <c r="F4" i="18" s="1"/>
  <c r="H6" i="2"/>
  <c r="G4" i="18" s="1"/>
  <c r="I6" i="2"/>
  <c r="H4" i="18" s="1"/>
  <c r="J6" i="2"/>
  <c r="I4" i="18" s="1"/>
  <c r="K6" i="2"/>
  <c r="J4" i="18" s="1"/>
  <c r="L6" i="2"/>
  <c r="K4" i="18" s="1"/>
  <c r="M6" i="2"/>
  <c r="L4" i="18" s="1"/>
  <c r="N6" i="2"/>
  <c r="O6" i="2"/>
  <c r="P6" i="2"/>
  <c r="B6" i="2"/>
  <c r="Q14" i="6" l="1"/>
  <c r="Q7" i="10"/>
  <c r="Q6" i="10"/>
  <c r="Q7" i="3"/>
  <c r="Q7" i="6"/>
  <c r="Q10" i="9"/>
  <c r="Q9" i="9"/>
  <c r="O21" i="18"/>
  <c r="J7" i="18"/>
  <c r="F7" i="18"/>
  <c r="Q8" i="13"/>
  <c r="Q15" i="7"/>
  <c r="Q19" i="9"/>
  <c r="G7" i="18"/>
  <c r="C7" i="18"/>
  <c r="Q7" i="13"/>
  <c r="O12" i="18"/>
  <c r="Q13" i="6"/>
  <c r="Q18" i="9"/>
  <c r="O18" i="18"/>
  <c r="Q7" i="5"/>
  <c r="L7" i="18"/>
  <c r="H7" i="18"/>
  <c r="D7" i="18"/>
  <c r="L13" i="18"/>
  <c r="D13" i="18"/>
  <c r="Q12" i="9"/>
  <c r="Q13" i="8"/>
  <c r="O15" i="18"/>
  <c r="Q7" i="2"/>
  <c r="I7" i="18"/>
  <c r="E7" i="18"/>
  <c r="I13" i="18"/>
  <c r="E13" i="18"/>
  <c r="Q11" i="9"/>
  <c r="O9" i="18"/>
  <c r="Q6" i="5"/>
  <c r="O6" i="18"/>
  <c r="C10" i="18"/>
  <c r="I16" i="18"/>
  <c r="H10" i="18"/>
  <c r="J16" i="18"/>
  <c r="F16" i="18"/>
  <c r="Q6" i="2"/>
  <c r="I10" i="18"/>
  <c r="E10" i="18"/>
  <c r="J13" i="18"/>
  <c r="F13" i="18"/>
  <c r="G16" i="18"/>
  <c r="C16" i="18"/>
  <c r="Q6" i="3"/>
  <c r="O5" i="18"/>
  <c r="K7" i="18"/>
  <c r="O8" i="18"/>
  <c r="G10" i="18"/>
  <c r="E16" i="18"/>
  <c r="L10" i="18"/>
  <c r="D10" i="18"/>
  <c r="J10" i="18"/>
  <c r="F10" i="18"/>
  <c r="G13" i="18"/>
  <c r="C13" i="18"/>
  <c r="Q8" i="9"/>
  <c r="L16" i="18"/>
  <c r="H16" i="18"/>
  <c r="D16" i="18"/>
  <c r="O4" i="18"/>
  <c r="Q6" i="17"/>
  <c r="Q7" i="17"/>
  <c r="Q15" i="16"/>
  <c r="Q14" i="8"/>
  <c r="Q14" i="16"/>
  <c r="Q6" i="7"/>
  <c r="Q14" i="7"/>
  <c r="Q7" i="7"/>
  <c r="Q13" i="16"/>
  <c r="Q6" i="13"/>
  <c r="Q7" i="8"/>
  <c r="Q6" i="8"/>
  <c r="Q8" i="7"/>
  <c r="Q6" i="6"/>
  <c r="J25" i="18" l="1"/>
  <c r="J27" i="18" s="1"/>
  <c r="F25" i="18"/>
  <c r="F27" i="18" s="1"/>
  <c r="L25" i="18"/>
  <c r="L27" i="18" s="1"/>
  <c r="G25" i="18"/>
  <c r="G27" i="18" s="1"/>
  <c r="I25" i="18"/>
  <c r="I27" i="18" s="1"/>
  <c r="C25" i="18"/>
  <c r="C27" i="18" s="1"/>
  <c r="E25" i="18"/>
  <c r="E27" i="18" s="1"/>
  <c r="D25" i="18"/>
  <c r="D27" i="18" s="1"/>
  <c r="O24" i="18"/>
  <c r="O19" i="18"/>
  <c r="O7" i="18"/>
  <c r="O20" i="18"/>
  <c r="H13" i="18"/>
  <c r="H25" i="18" s="1"/>
  <c r="H27" i="18" s="1"/>
  <c r="K13" i="18"/>
  <c r="O14" i="18"/>
  <c r="K16" i="18"/>
  <c r="O16" i="18" s="1"/>
  <c r="O17" i="18"/>
  <c r="K10" i="18"/>
  <c r="O10" i="18" s="1"/>
  <c r="O11" i="18"/>
  <c r="K25" i="18" l="1"/>
  <c r="K27" i="18" s="1"/>
  <c r="O13" i="18"/>
  <c r="O25" i="18" l="1"/>
</calcChain>
</file>

<file path=xl/sharedStrings.xml><?xml version="1.0" encoding="utf-8"?>
<sst xmlns="http://schemas.openxmlformats.org/spreadsheetml/2006/main" count="469" uniqueCount="170">
  <si>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</si>
  <si>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</si>
  <si>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</si>
  <si>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</si>
  <si>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</si>
  <si>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</si>
  <si>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</si>
  <si>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</si>
  <si>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</si>
  <si>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</si>
  <si>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</si>
  <si>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</si>
  <si>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</si>
  <si>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</si>
  <si>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</si>
  <si>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</si>
  <si>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</si>
  <si>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NARIÑO SEGURO Y EN CONVIVENCIA PACIFICA</t>
  </si>
  <si>
    <t>SEGURIDAD COMO BIEN PÚBLICO</t>
  </si>
  <si>
    <t>FORTALECIMIENTO Y COORDINACIÓN INSTITUCIONAL PARA LA SEGURIDAD CIUDADANA Y LA JUSTICIA</t>
  </si>
  <si>
    <t>NARIÑO SOLIDARIO, INCLUYENTE Y GESTOR DE CAPACIDADES PARA EL BUEN VIVIR</t>
  </si>
  <si>
    <t>Transferencias</t>
  </si>
  <si>
    <t>SISTEMA DE EDUCACION REGIONAL NARIÑENSE "S.E.R. NARIÑENSE"</t>
  </si>
  <si>
    <t>COBERTURA</t>
  </si>
  <si>
    <t>Otros proyectos de Inversión</t>
  </si>
  <si>
    <t xml:space="preserve">NARIÑO SOSTENIBLE </t>
  </si>
  <si>
    <t>PLANIFICACIÓN DE CUENCAS HIDROGRAFICAS Y ORDENAMIENTO   TERRITORIAL.  GESTION INTEGRAL DEL RECURSO HÍDRICO. GESTIÒN DEL RIESGO Y ADAPTACIÓN AL CAMBIO CLIMATICO</t>
  </si>
  <si>
    <t>COMPETITIVIDAD</t>
  </si>
  <si>
    <t>INFRAESTRUCTURA FÍSICA, SOCIAL Y DE CONECTIVIDAD</t>
  </si>
  <si>
    <t>NARIÑO CULTURAL Y DEPORTIVO</t>
  </si>
  <si>
    <t>CREER Y CREAR</t>
  </si>
  <si>
    <t>INSTITUCIONALIDAD Y ORGANIZACIÓN CULTURAL</t>
  </si>
  <si>
    <t>IDENTIDAD, PATRIMONIO E INVESTIGACIÓN</t>
  </si>
  <si>
    <t>RECREACION, DEPORTE Y ACTIVIDAD FÍSICA</t>
  </si>
  <si>
    <t>EDUCACIÓN FÍSICA, ACTIVIDAD FÍSICA, RECREACIÓN Y DEPORTE</t>
  </si>
  <si>
    <t xml:space="preserve">INVERSIÓN CON RECURSOS DEL BALANCE </t>
  </si>
  <si>
    <t>Otros Proyectos de Inversión</t>
  </si>
  <si>
    <t>NARIÑO SOSTENIBLE</t>
  </si>
  <si>
    <t>Transferencias.</t>
  </si>
  <si>
    <t>GESTIÒN INTEGRAL DEL RECURSO HÍDRICO</t>
  </si>
  <si>
    <t>INVERSION CON RECURSOS DEL BALANCE - OTROS RECURSOS</t>
  </si>
  <si>
    <t>INVERSIÓN CON RECURSOS DEL BALANCE - OTRAS FUENTES</t>
  </si>
  <si>
    <t>Cancelaciones Magisterio</t>
  </si>
  <si>
    <t>Inversión con recursos del balance - SGP Educación</t>
  </si>
  <si>
    <t>NARIÑO PRODUCTIVO Y COMPETITIVO</t>
  </si>
  <si>
    <t>Mantenimiento, mejoramiento y rehabilitación de la infraestructura vial en el departamento de Nariño. - Regalias Antiguo Régimen</t>
  </si>
  <si>
    <t>TRANSITO - RECURSOS PROPIOS</t>
  </si>
  <si>
    <t>SALUD - RECURSOS PROPIOS</t>
  </si>
  <si>
    <t>MONOPOLIO - RECURSOS PROPIOS</t>
  </si>
  <si>
    <t>AGRICULTURA - RECURSOS PROPIOS</t>
  </si>
  <si>
    <t>CULTURA - RECURSOS PROPIOS</t>
  </si>
  <si>
    <t>DEPORTES - RECURSOS PROPIOS</t>
  </si>
  <si>
    <t>HACIENDA - RECURSOS PROPIOS</t>
  </si>
  <si>
    <t xml:space="preserve">GOBIERNO - OTROS RECURSOS </t>
  </si>
  <si>
    <t>EDUCACIÓN - OTROS RECURSOS</t>
  </si>
  <si>
    <t>INFRAESTRUCTURA - OTROS RECURSOS</t>
  </si>
  <si>
    <t xml:space="preserve">CULTURA - OTROS RECURSOS </t>
  </si>
  <si>
    <t xml:space="preserve">HACIENDA - OTROS RECURSOS </t>
  </si>
  <si>
    <t xml:space="preserve">AGRICULTURA - OTROS RECURSOS </t>
  </si>
  <si>
    <t>PLANEACIÓN - OTROS RECURSOS</t>
  </si>
  <si>
    <t>DEPENDENCIAS</t>
  </si>
  <si>
    <t>% Ejecucion</t>
  </si>
  <si>
    <t>Tránsito</t>
  </si>
  <si>
    <t>Salud</t>
  </si>
  <si>
    <t>Monopolio</t>
  </si>
  <si>
    <t>Agricultura</t>
  </si>
  <si>
    <t>Cultura</t>
  </si>
  <si>
    <t>Deportes</t>
  </si>
  <si>
    <t>Hacienda</t>
  </si>
  <si>
    <t>Gobierno</t>
  </si>
  <si>
    <t>Educación</t>
  </si>
  <si>
    <t>Infraestructura</t>
  </si>
  <si>
    <t>Planeación</t>
  </si>
  <si>
    <t>TOTAL</t>
  </si>
  <si>
    <t>Recursos Propios</t>
  </si>
  <si>
    <t>Otros Recursos</t>
  </si>
  <si>
    <t>215</t>
  </si>
  <si>
    <t>2151</t>
  </si>
  <si>
    <t>21511</t>
  </si>
  <si>
    <t>215111</t>
  </si>
  <si>
    <t>2151113</t>
  </si>
  <si>
    <t>215111301</t>
  </si>
  <si>
    <t>21512</t>
  </si>
  <si>
    <t>215121</t>
  </si>
  <si>
    <t>2151212</t>
  </si>
  <si>
    <t>215121201</t>
  </si>
  <si>
    <t>215128</t>
  </si>
  <si>
    <t>2151281</t>
  </si>
  <si>
    <t>215128101</t>
  </si>
  <si>
    <t>21513</t>
  </si>
  <si>
    <t>215131</t>
  </si>
  <si>
    <t>2151311</t>
  </si>
  <si>
    <t>215131101</t>
  </si>
  <si>
    <t>21515</t>
  </si>
  <si>
    <t>215151</t>
  </si>
  <si>
    <t>2151511</t>
  </si>
  <si>
    <t>215151101</t>
  </si>
  <si>
    <t>215151102</t>
  </si>
  <si>
    <t>21516</t>
  </si>
  <si>
    <t>215161</t>
  </si>
  <si>
    <t>2151611</t>
  </si>
  <si>
    <t>215161101</t>
  </si>
  <si>
    <t>2151613</t>
  </si>
  <si>
    <t>215161302</t>
  </si>
  <si>
    <t>215161303</t>
  </si>
  <si>
    <t>223</t>
  </si>
  <si>
    <t>2231</t>
  </si>
  <si>
    <t>22311</t>
  </si>
  <si>
    <t>223111</t>
  </si>
  <si>
    <t>2231111</t>
  </si>
  <si>
    <t>223111101</t>
  </si>
  <si>
    <t>22312</t>
  </si>
  <si>
    <t>223122</t>
  </si>
  <si>
    <t>2231222</t>
  </si>
  <si>
    <t>223122201</t>
  </si>
  <si>
    <t>223122202</t>
  </si>
  <si>
    <t>22313</t>
  </si>
  <si>
    <t>223132</t>
  </si>
  <si>
    <t>2231322</t>
  </si>
  <si>
    <t>22314</t>
  </si>
  <si>
    <t>223143</t>
  </si>
  <si>
    <t>2231432</t>
  </si>
  <si>
    <t>223143201</t>
  </si>
  <si>
    <t>223143202</t>
  </si>
  <si>
    <t>22315</t>
  </si>
  <si>
    <t>223151</t>
  </si>
  <si>
    <t>2231512</t>
  </si>
  <si>
    <t>223151201</t>
  </si>
  <si>
    <t>223152</t>
  </si>
  <si>
    <t>2231521</t>
  </si>
  <si>
    <t>223152101</t>
  </si>
  <si>
    <t>INVERSIÓN CON RECURSOS DEL BALANCE RECURSOS PROPIOS</t>
  </si>
  <si>
    <t>NARIÑO SEGURO Y EN CONVIVENCIA PACIFICA.</t>
  </si>
  <si>
    <t>SEGURIDAD COMO BIEN PÚBLICO.</t>
  </si>
  <si>
    <t>SEGURIDAD VIAL.</t>
  </si>
  <si>
    <t>Otros Proyectos de Inversión  - Multas Tránsito.</t>
  </si>
  <si>
    <t>NARIÑO SOLIDARIO, INCLUYENTE Y GESTOR DE CAPACIDADES PARA EL BUEN VIVIR.</t>
  </si>
  <si>
    <t>SALUD PARA EL BUEN VIVIR.</t>
  </si>
  <si>
    <t>PRESTACION DEL SERVICIO DE SALUD.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</si>
  <si>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</si>
  <si>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</si>
  <si>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</si>
  <si>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</si>
  <si>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</si>
  <si>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</si>
  <si>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INFRAESTRUCTURA, DOTACION, FORMACION, APOYO, INCENTIVOS Y ASISTENCIA TECNICA PARA LA INCLISION SOCIAL</t>
  </si>
  <si>
    <t>INFRAESTRUCTURA, DOTACIÓN, FORMACION, APOYO, INCENTIVOS Y ASISTENCIA TÉCNICA PARA LA INCLUSION SOCIAL.</t>
  </si>
  <si>
    <t>SOSTENIBILIDAD DE LA BIODIVERSIDAD Y LOS RECURSOS NATURALES.</t>
  </si>
  <si>
    <t>CONSERVACIÓN, PRESERVACIÓN Y USO SOSTENIBLE DE LA BIODIVERSIDAD Y DE LOS RECURSOS NATURALES.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</si>
  <si>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</si>
  <si>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</si>
  <si>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</si>
  <si>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</si>
  <si>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</si>
  <si>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</si>
  <si>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</si>
  <si>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</si>
  <si>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NARIÑO CULTURAL Y DEPORTIVO.</t>
  </si>
  <si>
    <t>CREER Y CREAR.</t>
  </si>
  <si>
    <t>Otros Proyectos de Inversión- Bibliotecas.</t>
  </si>
  <si>
    <t>NARIÑO  GOBERNABLE.</t>
  </si>
  <si>
    <t>DESARROLLO INSTITUCIONAL.</t>
  </si>
  <si>
    <t>MODERNIZACION Y FORTALECIMIENTO INSTITUCIONAL.</t>
  </si>
  <si>
    <t>FINANZAS SANAS.</t>
  </si>
  <si>
    <t>Saneamiento Fiscal - FONPET  10%</t>
  </si>
  <si>
    <t>Saneamiento Fiscal - FONPET 20% Impuesto de Registro.</t>
  </si>
  <si>
    <t>Mantenimiento, mejoramiento y rehabilitación de la infraestructura vial en el departamento de Nariño.  Cofinanciación</t>
  </si>
  <si>
    <t>INFRAESTRUCTURA -  RECURSOS PROPIOS</t>
  </si>
  <si>
    <t>EJECUCION PRESUPUESTAL GASTOS FEBRERO 2015</t>
  </si>
  <si>
    <t>FEBRERO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</si>
</sst>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.5"/>
      <color indexed="8"/>
      <name val="MS Sans Serif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sz val="10"/>
      <color theme="0"/>
      <name val="MS Sans Serif"/>
      <family val="2"/>
    </font>
    <font>
      <sz val="8"/>
      <color rgb="FFFF0000"/>
      <name val="Arial"/>
      <family val="2"/>
    </font>
    <font>
      <b/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0" xfId="0" applyFont="1"/>
    <xf numFmtId="3" fontId="4" fillId="0" borderId="2" xfId="2" applyNumberFormat="1" applyFont="1" applyBorder="1" applyAlignment="1">
      <alignment horizontal="centerContinuous" vertical="top" wrapText="1"/>
    </xf>
    <xf numFmtId="3" fontId="4" fillId="0" borderId="3" xfId="2" applyNumberFormat="1" applyFont="1" applyBorder="1" applyAlignment="1">
      <alignment horizontal="centerContinuous" vertical="top" wrapText="1"/>
    </xf>
    <xf numFmtId="3" fontId="4" fillId="0" borderId="4" xfId="2" applyNumberFormat="1" applyFont="1" applyBorder="1" applyAlignment="1">
      <alignment horizontal="centerContinuous" vertical="top" wrapText="1"/>
    </xf>
    <xf numFmtId="3" fontId="4" fillId="0" borderId="6" xfId="2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right"/>
    </xf>
    <xf numFmtId="10" fontId="2" fillId="0" borderId="7" xfId="1" applyNumberFormat="1" applyFont="1" applyFill="1" applyBorder="1" applyAlignment="1">
      <alignment horizontal="right"/>
    </xf>
    <xf numFmtId="0" fontId="2" fillId="0" borderId="0" xfId="0" applyFont="1" applyFill="1"/>
    <xf numFmtId="3" fontId="2" fillId="0" borderId="0" xfId="0" applyNumberFormat="1" applyFont="1"/>
    <xf numFmtId="0" fontId="4" fillId="0" borderId="7" xfId="0" applyFont="1" applyFill="1" applyBorder="1" applyAlignment="1">
      <alignment horizontal="left" wrapText="1"/>
    </xf>
    <xf numFmtId="3" fontId="4" fillId="0" borderId="7" xfId="0" applyNumberFormat="1" applyFont="1" applyFill="1" applyBorder="1" applyAlignment="1">
      <alignment horizontal="right"/>
    </xf>
    <xf numFmtId="10" fontId="4" fillId="0" borderId="7" xfId="1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centerContinuous" vertical="center" wrapText="1"/>
    </xf>
    <xf numFmtId="3" fontId="7" fillId="2" borderId="3" xfId="2" applyNumberFormat="1" applyFont="1" applyFill="1" applyBorder="1" applyAlignment="1">
      <alignment horizontal="centerContinuous" vertical="center" wrapText="1"/>
    </xf>
    <xf numFmtId="3" fontId="7" fillId="2" borderId="4" xfId="2" applyNumberFormat="1" applyFont="1" applyFill="1" applyBorder="1" applyAlignment="1">
      <alignment horizontal="centerContinuous" vertical="center" wrapText="1"/>
    </xf>
    <xf numFmtId="3" fontId="7" fillId="2" borderId="6" xfId="2" applyNumberFormat="1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right"/>
    </xf>
    <xf numFmtId="10" fontId="8" fillId="0" borderId="6" xfId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0" fontId="9" fillId="0" borderId="0" xfId="0" applyFont="1" applyFill="1"/>
    <xf numFmtId="4" fontId="2" fillId="0" borderId="7" xfId="0" applyNumberFormat="1" applyFont="1" applyFill="1" applyBorder="1" applyAlignment="1">
      <alignment horizontal="right"/>
    </xf>
    <xf numFmtId="10" fontId="2" fillId="0" borderId="6" xfId="1" applyNumberFormat="1" applyFont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center" vertical="top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center" vertical="center" wrapText="1"/>
    </xf>
    <xf numFmtId="3" fontId="10" fillId="0" borderId="0" xfId="0" applyNumberFormat="1" applyFont="1" applyFill="1"/>
    <xf numFmtId="3" fontId="4" fillId="0" borderId="1" xfId="2" applyNumberFormat="1" applyFont="1" applyBorder="1" applyAlignment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/>
    </xf>
  </cellXfs>
  <cellStyles count="3">
    <cellStyle name="Normal" xfId="0" builtinId="0"/>
    <cellStyle name="Normal_Ejec Pptal Gastos a Sep 12-10-10" xfId="2"/>
    <cellStyle name="Porcentaje" xfId="1" builtinId="5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B11" sqref="B11"/>
    </sheetView>
  </sheetViews>
  <sheetFormatPr baseColWidth="10" defaultRowHeight="11.25" outlineLevelRow="1" x14ac:dyDescent="0.2"/>
  <cols>
    <col min="1" max="1" width="11" style="1" customWidth="1"/>
    <col min="2" max="2" width="62.85546875" style="13" customWidth="1"/>
    <col min="3" max="3" width="14.85546875" style="14" customWidth="1"/>
    <col min="4" max="4" width="12.5703125" style="14" bestFit="1" customWidth="1"/>
    <col min="5" max="5" width="10.140625" style="14" bestFit="1" customWidth="1"/>
    <col min="6" max="6" width="9.5703125" style="14" bestFit="1" customWidth="1"/>
    <col min="7" max="7" width="11.28515625" style="14" customWidth="1"/>
    <col min="8" max="8" width="14.28515625" style="14" customWidth="1"/>
    <col min="9" max="9" width="15.7109375" style="14" customWidth="1"/>
    <col min="10" max="10" width="14.5703125" style="14" customWidth="1"/>
    <col min="11" max="11" width="13.85546875" style="14" customWidth="1"/>
    <col min="12" max="12" width="13" style="14" customWidth="1"/>
    <col min="13" max="13" width="13.140625" style="14" customWidth="1"/>
    <col min="14" max="14" width="13" style="14" bestFit="1" customWidth="1"/>
    <col min="15" max="15" width="12.7109375" style="14" customWidth="1"/>
    <col min="16" max="16" width="9" style="1" customWidth="1"/>
    <col min="17" max="16384" width="11.42578125" style="1"/>
  </cols>
  <sheetData>
    <row r="1" spans="1:16" s="5" customFormat="1" x14ac:dyDescent="0.2">
      <c r="A1" s="1" t="s">
        <v>168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5" customFormat="1" x14ac:dyDescent="0.15">
      <c r="A2" s="43" t="s">
        <v>0</v>
      </c>
      <c r="B2" s="45" t="s">
        <v>1</v>
      </c>
      <c r="C2" s="41" t="s">
        <v>2</v>
      </c>
      <c r="D2" s="6" t="s">
        <v>3</v>
      </c>
      <c r="E2" s="7"/>
      <c r="F2" s="7"/>
      <c r="G2" s="8"/>
      <c r="H2" s="41" t="s">
        <v>4</v>
      </c>
      <c r="I2" s="41" t="s">
        <v>5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  <c r="P2" s="41" t="s">
        <v>12</v>
      </c>
    </row>
    <row r="3" spans="1:16" s="5" customFormat="1" x14ac:dyDescent="0.15">
      <c r="A3" s="44"/>
      <c r="B3" s="46"/>
      <c r="C3" s="42"/>
      <c r="D3" s="9" t="s">
        <v>13</v>
      </c>
      <c r="E3" s="9" t="s">
        <v>14</v>
      </c>
      <c r="F3" s="9" t="s">
        <v>15</v>
      </c>
      <c r="G3" s="9" t="s">
        <v>16</v>
      </c>
      <c r="H3" s="42"/>
      <c r="I3" s="42"/>
      <c r="J3" s="42"/>
      <c r="K3" s="42"/>
      <c r="L3" s="42"/>
      <c r="M3" s="42"/>
      <c r="N3" s="42"/>
      <c r="O3" s="42"/>
      <c r="P3" s="42"/>
    </row>
    <row r="4" spans="1:16" outlineLevel="1" x14ac:dyDescent="0.2">
      <c r="A4" s="10" t="s">
        <v>76</v>
      </c>
      <c r="B4" s="10" t="s">
        <v>35</v>
      </c>
      <c r="C4" s="33">
        <v>12000000000</v>
      </c>
      <c r="D4" s="33">
        <v>0</v>
      </c>
      <c r="E4" s="33">
        <v>0</v>
      </c>
      <c r="F4" s="33">
        <v>0</v>
      </c>
      <c r="G4" s="33">
        <v>0</v>
      </c>
      <c r="H4" s="33">
        <v>12000000000</v>
      </c>
      <c r="I4" s="33">
        <v>9598079414.6000004</v>
      </c>
      <c r="J4" s="33">
        <v>2401920585.4000001</v>
      </c>
      <c r="K4" s="33">
        <v>7660994424.3299999</v>
      </c>
      <c r="L4" s="33">
        <v>1937084990.27</v>
      </c>
      <c r="M4" s="33">
        <v>7607994424.3299999</v>
      </c>
      <c r="N4" s="33">
        <v>7607994424.3299999</v>
      </c>
      <c r="O4" s="33">
        <v>0</v>
      </c>
      <c r="P4" s="34">
        <v>0.63841620202750005</v>
      </c>
    </row>
    <row r="5" spans="1:16" outlineLevel="1" x14ac:dyDescent="0.2">
      <c r="A5" s="10" t="s">
        <v>77</v>
      </c>
      <c r="B5" s="10" t="s">
        <v>131</v>
      </c>
      <c r="C5" s="33">
        <v>12000000000</v>
      </c>
      <c r="D5" s="33">
        <v>0</v>
      </c>
      <c r="E5" s="33">
        <v>0</v>
      </c>
      <c r="F5" s="33">
        <v>0</v>
      </c>
      <c r="G5" s="33">
        <v>0</v>
      </c>
      <c r="H5" s="33">
        <v>12000000000</v>
      </c>
      <c r="I5" s="33">
        <v>9598079414.6000004</v>
      </c>
      <c r="J5" s="33">
        <v>2401920585.4000001</v>
      </c>
      <c r="K5" s="33">
        <v>7660994424.3299999</v>
      </c>
      <c r="L5" s="33">
        <v>1937084990.27</v>
      </c>
      <c r="M5" s="33">
        <v>7607994424.3299999</v>
      </c>
      <c r="N5" s="33">
        <v>7607994424.3299999</v>
      </c>
      <c r="O5" s="33">
        <v>0</v>
      </c>
      <c r="P5" s="34">
        <v>0.63841620202750005</v>
      </c>
    </row>
    <row r="6" spans="1:16" outlineLevel="1" x14ac:dyDescent="0.2">
      <c r="A6" s="10" t="s">
        <v>78</v>
      </c>
      <c r="B6" s="10" t="s">
        <v>132</v>
      </c>
      <c r="C6" s="33">
        <v>224052667</v>
      </c>
      <c r="D6" s="33">
        <v>0</v>
      </c>
      <c r="E6" s="33">
        <v>0</v>
      </c>
      <c r="F6" s="33">
        <v>0</v>
      </c>
      <c r="G6" s="33">
        <v>0</v>
      </c>
      <c r="H6" s="33">
        <v>224052667</v>
      </c>
      <c r="I6" s="33">
        <v>0</v>
      </c>
      <c r="J6" s="33">
        <v>224052667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4">
        <v>0</v>
      </c>
    </row>
    <row r="7" spans="1:16" outlineLevel="1" x14ac:dyDescent="0.2">
      <c r="A7" s="10" t="s">
        <v>79</v>
      </c>
      <c r="B7" s="10" t="s">
        <v>133</v>
      </c>
      <c r="C7" s="33">
        <v>224052667</v>
      </c>
      <c r="D7" s="33">
        <v>0</v>
      </c>
      <c r="E7" s="33">
        <v>0</v>
      </c>
      <c r="F7" s="33">
        <v>0</v>
      </c>
      <c r="G7" s="33">
        <v>0</v>
      </c>
      <c r="H7" s="33">
        <v>224052667</v>
      </c>
      <c r="I7" s="33">
        <v>0</v>
      </c>
      <c r="J7" s="33">
        <v>224052667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4">
        <v>0</v>
      </c>
    </row>
    <row r="8" spans="1:16" outlineLevel="1" x14ac:dyDescent="0.2">
      <c r="A8" s="10" t="s">
        <v>80</v>
      </c>
      <c r="B8" s="10" t="s">
        <v>134</v>
      </c>
      <c r="C8" s="35">
        <v>224052667</v>
      </c>
      <c r="D8" s="33">
        <v>0</v>
      </c>
      <c r="E8" s="33">
        <v>0</v>
      </c>
      <c r="F8" s="33">
        <v>0</v>
      </c>
      <c r="G8" s="33">
        <v>0</v>
      </c>
      <c r="H8" s="33">
        <v>224052667</v>
      </c>
      <c r="I8" s="33">
        <v>0</v>
      </c>
      <c r="J8" s="33">
        <v>224052667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4">
        <v>0</v>
      </c>
    </row>
    <row r="9" spans="1:16" outlineLevel="1" x14ac:dyDescent="0.2">
      <c r="A9" s="10" t="s">
        <v>81</v>
      </c>
      <c r="B9" s="10" t="s">
        <v>135</v>
      </c>
      <c r="C9" s="35">
        <v>224052667</v>
      </c>
      <c r="D9" s="33">
        <v>0</v>
      </c>
      <c r="E9" s="33">
        <v>0</v>
      </c>
      <c r="F9" s="33">
        <v>0</v>
      </c>
      <c r="G9" s="33">
        <v>0</v>
      </c>
      <c r="H9" s="33">
        <v>224052667</v>
      </c>
      <c r="I9" s="33">
        <v>0</v>
      </c>
      <c r="J9" s="33">
        <v>224052667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4">
        <v>0</v>
      </c>
    </row>
    <row r="10" spans="1:16" outlineLevel="1" x14ac:dyDescent="0.2">
      <c r="A10" s="10" t="s">
        <v>82</v>
      </c>
      <c r="B10" s="10" t="s">
        <v>136</v>
      </c>
      <c r="C10" s="33">
        <v>4273497872.75</v>
      </c>
      <c r="D10" s="33">
        <v>0</v>
      </c>
      <c r="E10" s="33">
        <v>0</v>
      </c>
      <c r="F10" s="33">
        <v>0</v>
      </c>
      <c r="G10" s="33">
        <v>0</v>
      </c>
      <c r="H10" s="33">
        <v>4273497872.75</v>
      </c>
      <c r="I10" s="33">
        <v>3048224434.27</v>
      </c>
      <c r="J10" s="33">
        <v>1225273438.48</v>
      </c>
      <c r="K10" s="33">
        <v>2220139444</v>
      </c>
      <c r="L10" s="33">
        <v>828084990.26999998</v>
      </c>
      <c r="M10" s="33">
        <v>2184139444</v>
      </c>
      <c r="N10" s="33">
        <v>2184139444</v>
      </c>
      <c r="O10" s="33">
        <v>0</v>
      </c>
      <c r="P10" s="34">
        <v>0.5195134080109739</v>
      </c>
    </row>
    <row r="11" spans="1:16" outlineLevel="1" x14ac:dyDescent="0.2">
      <c r="A11" s="10" t="s">
        <v>83</v>
      </c>
      <c r="B11" s="10" t="s">
        <v>137</v>
      </c>
      <c r="C11" s="33">
        <v>2237350865.2199998</v>
      </c>
      <c r="D11" s="33">
        <v>0</v>
      </c>
      <c r="E11" s="33">
        <v>0</v>
      </c>
      <c r="F11" s="33">
        <v>0</v>
      </c>
      <c r="G11" s="33">
        <v>0</v>
      </c>
      <c r="H11" s="33">
        <v>2237350865.2199998</v>
      </c>
      <c r="I11" s="33">
        <v>2184139444</v>
      </c>
      <c r="J11" s="33">
        <v>53211421.219999999</v>
      </c>
      <c r="K11" s="33">
        <v>2184139444</v>
      </c>
      <c r="L11" s="33">
        <v>0</v>
      </c>
      <c r="M11" s="33">
        <v>2184139444</v>
      </c>
      <c r="N11" s="33">
        <v>2184139444</v>
      </c>
      <c r="O11" s="33">
        <v>0</v>
      </c>
      <c r="P11" s="34">
        <v>0.97621677402182183</v>
      </c>
    </row>
    <row r="12" spans="1:16" outlineLevel="1" x14ac:dyDescent="0.2">
      <c r="A12" s="10" t="s">
        <v>84</v>
      </c>
      <c r="B12" s="10" t="s">
        <v>138</v>
      </c>
      <c r="C12" s="35">
        <v>2237350865.2199998</v>
      </c>
      <c r="D12" s="33">
        <v>0</v>
      </c>
      <c r="E12" s="33">
        <v>0</v>
      </c>
      <c r="F12" s="33">
        <v>0</v>
      </c>
      <c r="G12" s="33">
        <v>0</v>
      </c>
      <c r="H12" s="33">
        <v>2237350865.2199998</v>
      </c>
      <c r="I12" s="33">
        <v>2184139444</v>
      </c>
      <c r="J12" s="33">
        <v>53211421.219999999</v>
      </c>
      <c r="K12" s="33">
        <v>2184139444</v>
      </c>
      <c r="L12" s="33">
        <v>0</v>
      </c>
      <c r="M12" s="33">
        <v>2184139444</v>
      </c>
      <c r="N12" s="33">
        <v>2184139444</v>
      </c>
      <c r="O12" s="33">
        <v>0</v>
      </c>
      <c r="P12" s="34">
        <v>0.97621677402182183</v>
      </c>
    </row>
    <row r="13" spans="1:16" outlineLevel="1" x14ac:dyDescent="0.2">
      <c r="A13" s="10" t="s">
        <v>85</v>
      </c>
      <c r="B13" s="10" t="s">
        <v>38</v>
      </c>
      <c r="C13" s="35">
        <v>2237350865.2199998</v>
      </c>
      <c r="D13" s="33">
        <v>0</v>
      </c>
      <c r="E13" s="33">
        <v>0</v>
      </c>
      <c r="F13" s="33">
        <v>0</v>
      </c>
      <c r="G13" s="33">
        <v>0</v>
      </c>
      <c r="H13" s="33">
        <v>2237350865.2199998</v>
      </c>
      <c r="I13" s="33">
        <v>2184139444</v>
      </c>
      <c r="J13" s="33">
        <v>53211421.219999999</v>
      </c>
      <c r="K13" s="33">
        <v>2184139444</v>
      </c>
      <c r="L13" s="33">
        <v>0</v>
      </c>
      <c r="M13" s="33">
        <v>2184139444</v>
      </c>
      <c r="N13" s="33">
        <v>2184139444</v>
      </c>
      <c r="O13" s="33">
        <v>0</v>
      </c>
      <c r="P13" s="34">
        <v>0.97621677402182183</v>
      </c>
    </row>
    <row r="14" spans="1:16" outlineLevel="1" x14ac:dyDescent="0.2">
      <c r="A14" s="10" t="s">
        <v>139</v>
      </c>
      <c r="B14" s="10" t="s">
        <v>140</v>
      </c>
      <c r="C14" s="33">
        <v>1000000000</v>
      </c>
      <c r="D14" s="33">
        <v>0</v>
      </c>
      <c r="E14" s="33">
        <v>0</v>
      </c>
      <c r="F14" s="33">
        <v>0</v>
      </c>
      <c r="G14" s="33">
        <v>0</v>
      </c>
      <c r="H14" s="33">
        <v>1000000000</v>
      </c>
      <c r="I14" s="33">
        <v>228000000</v>
      </c>
      <c r="J14" s="33">
        <v>772000000</v>
      </c>
      <c r="K14" s="33">
        <v>0</v>
      </c>
      <c r="L14" s="33">
        <v>228000000</v>
      </c>
      <c r="M14" s="33">
        <v>0</v>
      </c>
      <c r="N14" s="33">
        <v>0</v>
      </c>
      <c r="O14" s="33">
        <v>0</v>
      </c>
      <c r="P14" s="34">
        <v>0</v>
      </c>
    </row>
    <row r="15" spans="1:16" ht="22.5" outlineLevel="1" x14ac:dyDescent="0.2">
      <c r="A15" s="10" t="s">
        <v>141</v>
      </c>
      <c r="B15" s="10" t="s">
        <v>142</v>
      </c>
      <c r="C15" s="35">
        <v>1000000000</v>
      </c>
      <c r="D15" s="33">
        <v>0</v>
      </c>
      <c r="E15" s="33">
        <v>0</v>
      </c>
      <c r="F15" s="33">
        <v>0</v>
      </c>
      <c r="G15" s="33">
        <v>0</v>
      </c>
      <c r="H15" s="33">
        <v>1000000000</v>
      </c>
      <c r="I15" s="33">
        <v>228000000</v>
      </c>
      <c r="J15" s="33">
        <v>772000000</v>
      </c>
      <c r="K15" s="33">
        <v>0</v>
      </c>
      <c r="L15" s="33">
        <v>228000000</v>
      </c>
      <c r="M15" s="33">
        <v>0</v>
      </c>
      <c r="N15" s="33">
        <v>0</v>
      </c>
      <c r="O15" s="33">
        <v>0</v>
      </c>
      <c r="P15" s="34">
        <v>0</v>
      </c>
    </row>
    <row r="16" spans="1:16" outlineLevel="1" x14ac:dyDescent="0.2">
      <c r="A16" s="10" t="s">
        <v>143</v>
      </c>
      <c r="B16" s="10" t="s">
        <v>144</v>
      </c>
      <c r="C16" s="35">
        <v>1000000000</v>
      </c>
      <c r="D16" s="33">
        <v>0</v>
      </c>
      <c r="E16" s="33">
        <v>0</v>
      </c>
      <c r="F16" s="33">
        <v>0</v>
      </c>
      <c r="G16" s="33">
        <v>0</v>
      </c>
      <c r="H16" s="33">
        <v>1000000000</v>
      </c>
      <c r="I16" s="33">
        <v>228000000</v>
      </c>
      <c r="J16" s="33">
        <v>772000000</v>
      </c>
      <c r="K16" s="33">
        <v>0</v>
      </c>
      <c r="L16" s="33">
        <v>228000000</v>
      </c>
      <c r="M16" s="33">
        <v>0</v>
      </c>
      <c r="N16" s="33">
        <v>0</v>
      </c>
      <c r="O16" s="33">
        <v>0</v>
      </c>
      <c r="P16" s="34">
        <v>0</v>
      </c>
    </row>
    <row r="17" spans="1:16" ht="22.5" outlineLevel="1" x14ac:dyDescent="0.2">
      <c r="A17" s="10" t="s">
        <v>86</v>
      </c>
      <c r="B17" s="10" t="s">
        <v>145</v>
      </c>
      <c r="C17" s="33">
        <v>1036147007.53</v>
      </c>
      <c r="D17" s="33">
        <v>0</v>
      </c>
      <c r="E17" s="33">
        <v>0</v>
      </c>
      <c r="F17" s="33">
        <v>0</v>
      </c>
      <c r="G17" s="33">
        <v>0</v>
      </c>
      <c r="H17" s="33">
        <v>1036147007.53</v>
      </c>
      <c r="I17" s="33">
        <v>636084990.26999998</v>
      </c>
      <c r="J17" s="33">
        <v>400062017.25999999</v>
      </c>
      <c r="K17" s="33">
        <v>36000000</v>
      </c>
      <c r="L17" s="33">
        <v>600084990.26999998</v>
      </c>
      <c r="M17" s="33">
        <v>0</v>
      </c>
      <c r="N17" s="33">
        <v>0</v>
      </c>
      <c r="O17" s="33">
        <v>0</v>
      </c>
      <c r="P17" s="34">
        <v>3.474410458977046E-2</v>
      </c>
    </row>
    <row r="18" spans="1:16" ht="22.5" outlineLevel="1" x14ac:dyDescent="0.2">
      <c r="A18" s="10" t="s">
        <v>87</v>
      </c>
      <c r="B18" s="10" t="s">
        <v>146</v>
      </c>
      <c r="C18" s="33">
        <v>1036147007.53</v>
      </c>
      <c r="D18" s="33">
        <v>0</v>
      </c>
      <c r="E18" s="33">
        <v>0</v>
      </c>
      <c r="F18" s="33">
        <v>0</v>
      </c>
      <c r="G18" s="33">
        <v>0</v>
      </c>
      <c r="H18" s="33">
        <v>1036147007.53</v>
      </c>
      <c r="I18" s="33">
        <v>636084990.26999998</v>
      </c>
      <c r="J18" s="33">
        <v>400062017.25999999</v>
      </c>
      <c r="K18" s="33">
        <v>36000000</v>
      </c>
      <c r="L18" s="33">
        <v>600084990.26999998</v>
      </c>
      <c r="M18" s="33">
        <v>0</v>
      </c>
      <c r="N18" s="33">
        <v>0</v>
      </c>
      <c r="O18" s="33">
        <v>0</v>
      </c>
      <c r="P18" s="34">
        <v>3.474410458977046E-2</v>
      </c>
    </row>
    <row r="19" spans="1:16" outlineLevel="1" x14ac:dyDescent="0.2">
      <c r="A19" s="10" t="s">
        <v>88</v>
      </c>
      <c r="B19" s="10" t="s">
        <v>144</v>
      </c>
      <c r="C19" s="33">
        <v>1036147007.53</v>
      </c>
      <c r="D19" s="33">
        <v>0</v>
      </c>
      <c r="E19" s="33">
        <v>0</v>
      </c>
      <c r="F19" s="33">
        <v>0</v>
      </c>
      <c r="G19" s="33">
        <v>0</v>
      </c>
      <c r="H19" s="33">
        <v>1036147007.53</v>
      </c>
      <c r="I19" s="33">
        <v>636084990.26999998</v>
      </c>
      <c r="J19" s="33">
        <v>400062017.25999999</v>
      </c>
      <c r="K19" s="33">
        <v>36000000</v>
      </c>
      <c r="L19" s="33">
        <v>600084990.26999998</v>
      </c>
      <c r="M19" s="33">
        <v>0</v>
      </c>
      <c r="N19" s="33">
        <v>0</v>
      </c>
      <c r="O19" s="33">
        <v>0</v>
      </c>
      <c r="P19" s="34">
        <v>3.474410458977046E-2</v>
      </c>
    </row>
    <row r="20" spans="1:16" outlineLevel="1" x14ac:dyDescent="0.2">
      <c r="A20" s="10" t="s">
        <v>89</v>
      </c>
      <c r="B20" s="10" t="s">
        <v>37</v>
      </c>
      <c r="C20" s="33">
        <v>494699579.92000002</v>
      </c>
      <c r="D20" s="33">
        <v>0</v>
      </c>
      <c r="E20" s="33">
        <v>0</v>
      </c>
      <c r="F20" s="33">
        <v>0</v>
      </c>
      <c r="G20" s="33">
        <v>0</v>
      </c>
      <c r="H20" s="33">
        <v>494699579.92000002</v>
      </c>
      <c r="I20" s="33">
        <v>0</v>
      </c>
      <c r="J20" s="33">
        <v>494699579.92000002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4">
        <v>0</v>
      </c>
    </row>
    <row r="21" spans="1:16" outlineLevel="1" x14ac:dyDescent="0.2">
      <c r="A21" s="10" t="s">
        <v>90</v>
      </c>
      <c r="B21" s="10" t="s">
        <v>147</v>
      </c>
      <c r="C21" s="33">
        <v>494699579.92000002</v>
      </c>
      <c r="D21" s="33">
        <v>0</v>
      </c>
      <c r="E21" s="33">
        <v>0</v>
      </c>
      <c r="F21" s="33">
        <v>0</v>
      </c>
      <c r="G21" s="33">
        <v>0</v>
      </c>
      <c r="H21" s="33">
        <v>494699579.92000002</v>
      </c>
      <c r="I21" s="33">
        <v>0</v>
      </c>
      <c r="J21" s="33">
        <v>494699579.92000002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4">
        <v>0</v>
      </c>
    </row>
    <row r="22" spans="1:16" ht="22.5" outlineLevel="1" x14ac:dyDescent="0.2">
      <c r="A22" s="10" t="s">
        <v>91</v>
      </c>
      <c r="B22" s="10" t="s">
        <v>148</v>
      </c>
      <c r="C22" s="35">
        <v>494699579.92000002</v>
      </c>
      <c r="D22" s="33">
        <v>0</v>
      </c>
      <c r="E22" s="33">
        <v>0</v>
      </c>
      <c r="F22" s="33">
        <v>0</v>
      </c>
      <c r="G22" s="33">
        <v>0</v>
      </c>
      <c r="H22" s="33">
        <v>494699579.92000002</v>
      </c>
      <c r="I22" s="33">
        <v>0</v>
      </c>
      <c r="J22" s="33">
        <v>494699579.92000002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4">
        <v>0</v>
      </c>
    </row>
    <row r="23" spans="1:16" outlineLevel="1" x14ac:dyDescent="0.2">
      <c r="A23" s="10" t="s">
        <v>92</v>
      </c>
      <c r="B23" s="10" t="s">
        <v>149</v>
      </c>
      <c r="C23" s="35">
        <v>494699579.92000002</v>
      </c>
      <c r="D23" s="33">
        <v>0</v>
      </c>
      <c r="E23" s="33">
        <v>0</v>
      </c>
      <c r="F23" s="33">
        <v>0</v>
      </c>
      <c r="G23" s="33">
        <v>0</v>
      </c>
      <c r="H23" s="33">
        <v>494699579.92000002</v>
      </c>
      <c r="I23" s="33">
        <v>0</v>
      </c>
      <c r="J23" s="33">
        <v>494699579.92000002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4">
        <v>0</v>
      </c>
    </row>
    <row r="24" spans="1:16" outlineLevel="1" x14ac:dyDescent="0.2">
      <c r="A24" s="10" t="s">
        <v>150</v>
      </c>
      <c r="B24" s="10" t="s">
        <v>151</v>
      </c>
      <c r="C24" s="33">
        <v>49286450</v>
      </c>
      <c r="D24" s="33">
        <v>0</v>
      </c>
      <c r="E24" s="33">
        <v>0</v>
      </c>
      <c r="F24" s="33">
        <v>0</v>
      </c>
      <c r="G24" s="33">
        <v>0</v>
      </c>
      <c r="H24" s="33">
        <v>49286450</v>
      </c>
      <c r="I24" s="33">
        <v>0</v>
      </c>
      <c r="J24" s="33">
        <v>49286450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4">
        <v>0</v>
      </c>
    </row>
    <row r="25" spans="1:16" outlineLevel="1" x14ac:dyDescent="0.2">
      <c r="A25" s="10" t="s">
        <v>152</v>
      </c>
      <c r="B25" s="10" t="s">
        <v>153</v>
      </c>
      <c r="C25" s="33">
        <v>49286450</v>
      </c>
      <c r="D25" s="33">
        <v>0</v>
      </c>
      <c r="E25" s="33">
        <v>0</v>
      </c>
      <c r="F25" s="33">
        <v>0</v>
      </c>
      <c r="G25" s="33">
        <v>0</v>
      </c>
      <c r="H25" s="33">
        <v>49286450</v>
      </c>
      <c r="I25" s="33">
        <v>0</v>
      </c>
      <c r="J25" s="33">
        <v>49286450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4">
        <v>0</v>
      </c>
    </row>
    <row r="26" spans="1:16" outlineLevel="1" x14ac:dyDescent="0.2">
      <c r="A26" s="10" t="s">
        <v>154</v>
      </c>
      <c r="B26" s="10" t="s">
        <v>155</v>
      </c>
      <c r="C26" s="35">
        <v>49286450</v>
      </c>
      <c r="D26" s="33">
        <v>0</v>
      </c>
      <c r="E26" s="33">
        <v>0</v>
      </c>
      <c r="F26" s="33">
        <v>0</v>
      </c>
      <c r="G26" s="33">
        <v>0</v>
      </c>
      <c r="H26" s="33">
        <v>49286450</v>
      </c>
      <c r="I26" s="33">
        <v>0</v>
      </c>
      <c r="J26" s="33">
        <v>49286450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4">
        <v>0</v>
      </c>
    </row>
    <row r="27" spans="1:16" outlineLevel="1" x14ac:dyDescent="0.2">
      <c r="A27" s="10" t="s">
        <v>156</v>
      </c>
      <c r="B27" s="10" t="s">
        <v>38</v>
      </c>
      <c r="C27" s="35">
        <v>49286450</v>
      </c>
      <c r="D27" s="33">
        <v>0</v>
      </c>
      <c r="E27" s="33">
        <v>0</v>
      </c>
      <c r="F27" s="33">
        <v>0</v>
      </c>
      <c r="G27" s="33">
        <v>0</v>
      </c>
      <c r="H27" s="33">
        <v>49286450</v>
      </c>
      <c r="I27" s="33">
        <v>0</v>
      </c>
      <c r="J27" s="33">
        <v>49286450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4">
        <v>0</v>
      </c>
    </row>
    <row r="28" spans="1:16" outlineLevel="1" x14ac:dyDescent="0.2">
      <c r="A28" s="10" t="s">
        <v>93</v>
      </c>
      <c r="B28" s="10" t="s">
        <v>157</v>
      </c>
      <c r="C28" s="33">
        <v>505300420.07999998</v>
      </c>
      <c r="D28" s="33">
        <v>0</v>
      </c>
      <c r="E28" s="33">
        <v>0</v>
      </c>
      <c r="F28" s="33">
        <v>0</v>
      </c>
      <c r="G28" s="33">
        <v>0</v>
      </c>
      <c r="H28" s="33">
        <v>505300420.07999998</v>
      </c>
      <c r="I28" s="33">
        <v>150000000</v>
      </c>
      <c r="J28" s="33">
        <v>355300420.07999998</v>
      </c>
      <c r="K28" s="33">
        <v>0</v>
      </c>
      <c r="L28" s="33">
        <v>150000000</v>
      </c>
      <c r="M28" s="33">
        <v>0</v>
      </c>
      <c r="N28" s="33">
        <v>0</v>
      </c>
      <c r="O28" s="33">
        <v>0</v>
      </c>
      <c r="P28" s="34">
        <v>0</v>
      </c>
    </row>
    <row r="29" spans="1:16" outlineLevel="1" x14ac:dyDescent="0.2">
      <c r="A29" s="10" t="s">
        <v>94</v>
      </c>
      <c r="B29" s="10" t="s">
        <v>158</v>
      </c>
      <c r="C29" s="33">
        <v>505300420.07999998</v>
      </c>
      <c r="D29" s="33">
        <v>0</v>
      </c>
      <c r="E29" s="33">
        <v>0</v>
      </c>
      <c r="F29" s="33">
        <v>0</v>
      </c>
      <c r="G29" s="33">
        <v>0</v>
      </c>
      <c r="H29" s="33">
        <v>505300420.07999998</v>
      </c>
      <c r="I29" s="33">
        <v>150000000</v>
      </c>
      <c r="J29" s="33">
        <v>355300420.07999998</v>
      </c>
      <c r="K29" s="33">
        <v>0</v>
      </c>
      <c r="L29" s="33">
        <v>150000000</v>
      </c>
      <c r="M29" s="33">
        <v>0</v>
      </c>
      <c r="N29" s="33">
        <v>0</v>
      </c>
      <c r="O29" s="33">
        <v>0</v>
      </c>
      <c r="P29" s="34">
        <v>0</v>
      </c>
    </row>
    <row r="30" spans="1:16" outlineLevel="1" x14ac:dyDescent="0.2">
      <c r="A30" s="10" t="s">
        <v>95</v>
      </c>
      <c r="B30" s="10" t="s">
        <v>31</v>
      </c>
      <c r="C30" s="35">
        <v>505300420.07999998</v>
      </c>
      <c r="D30" s="33">
        <v>0</v>
      </c>
      <c r="E30" s="33">
        <v>0</v>
      </c>
      <c r="F30" s="33">
        <v>0</v>
      </c>
      <c r="G30" s="33">
        <v>0</v>
      </c>
      <c r="H30" s="33">
        <v>505300420.07999998</v>
      </c>
      <c r="I30" s="33">
        <v>150000000</v>
      </c>
      <c r="J30" s="33">
        <v>355300420.07999998</v>
      </c>
      <c r="K30" s="33">
        <v>0</v>
      </c>
      <c r="L30" s="33">
        <v>150000000</v>
      </c>
      <c r="M30" s="33">
        <v>0</v>
      </c>
      <c r="N30" s="33">
        <v>0</v>
      </c>
      <c r="O30" s="33">
        <v>0</v>
      </c>
      <c r="P30" s="34">
        <v>0</v>
      </c>
    </row>
    <row r="31" spans="1:16" outlineLevel="1" x14ac:dyDescent="0.2">
      <c r="A31" s="10" t="s">
        <v>96</v>
      </c>
      <c r="B31" s="10" t="s">
        <v>159</v>
      </c>
      <c r="C31" s="35">
        <v>442488708.58999997</v>
      </c>
      <c r="D31" s="33">
        <v>0</v>
      </c>
      <c r="E31" s="33">
        <v>0</v>
      </c>
      <c r="F31" s="33">
        <v>0</v>
      </c>
      <c r="G31" s="33">
        <v>0</v>
      </c>
      <c r="H31" s="33">
        <v>442488708.58999997</v>
      </c>
      <c r="I31" s="33">
        <v>125000000</v>
      </c>
      <c r="J31" s="33">
        <v>317488708.58999997</v>
      </c>
      <c r="K31" s="33">
        <v>0</v>
      </c>
      <c r="L31" s="33">
        <v>125000000</v>
      </c>
      <c r="M31" s="33">
        <v>0</v>
      </c>
      <c r="N31" s="33">
        <v>0</v>
      </c>
      <c r="O31" s="33">
        <v>0</v>
      </c>
      <c r="P31" s="34">
        <v>0</v>
      </c>
    </row>
    <row r="32" spans="1:16" outlineLevel="1" x14ac:dyDescent="0.2">
      <c r="A32" s="10" t="s">
        <v>97</v>
      </c>
      <c r="B32" s="10" t="s">
        <v>144</v>
      </c>
      <c r="C32" s="35">
        <v>62811711.490000002</v>
      </c>
      <c r="D32" s="33">
        <v>0</v>
      </c>
      <c r="E32" s="33">
        <v>0</v>
      </c>
      <c r="F32" s="33">
        <v>0</v>
      </c>
      <c r="G32" s="33">
        <v>0</v>
      </c>
      <c r="H32" s="33">
        <v>62811711.490000002</v>
      </c>
      <c r="I32" s="33">
        <v>25000000</v>
      </c>
      <c r="J32" s="33">
        <v>37811711.490000002</v>
      </c>
      <c r="K32" s="33">
        <v>0</v>
      </c>
      <c r="L32" s="33">
        <v>25000000</v>
      </c>
      <c r="M32" s="33">
        <v>0</v>
      </c>
      <c r="N32" s="33">
        <v>0</v>
      </c>
      <c r="O32" s="33">
        <v>0</v>
      </c>
      <c r="P32" s="34">
        <v>0</v>
      </c>
    </row>
    <row r="33" spans="1:16" outlineLevel="1" x14ac:dyDescent="0.2">
      <c r="A33" s="10" t="s">
        <v>98</v>
      </c>
      <c r="B33" s="10" t="s">
        <v>160</v>
      </c>
      <c r="C33" s="33">
        <v>6453163010.25</v>
      </c>
      <c r="D33" s="33">
        <v>0</v>
      </c>
      <c r="E33" s="33">
        <v>0</v>
      </c>
      <c r="F33" s="33">
        <v>0</v>
      </c>
      <c r="G33" s="33">
        <v>0</v>
      </c>
      <c r="H33" s="33">
        <v>6453163010.25</v>
      </c>
      <c r="I33" s="33">
        <v>6399854980.3299999</v>
      </c>
      <c r="J33" s="33">
        <v>53308029.920000002</v>
      </c>
      <c r="K33" s="33">
        <v>5440854980.3299999</v>
      </c>
      <c r="L33" s="33">
        <v>959000000</v>
      </c>
      <c r="M33" s="33">
        <v>5423854980.3299999</v>
      </c>
      <c r="N33" s="33">
        <v>5423854980.3299999</v>
      </c>
      <c r="O33" s="33">
        <v>0</v>
      </c>
      <c r="P33" s="34">
        <v>0.84312994599515279</v>
      </c>
    </row>
    <row r="34" spans="1:16" outlineLevel="1" x14ac:dyDescent="0.2">
      <c r="A34" s="10" t="s">
        <v>99</v>
      </c>
      <c r="B34" s="10" t="s">
        <v>161</v>
      </c>
      <c r="C34" s="33">
        <v>6453163010.25</v>
      </c>
      <c r="D34" s="33">
        <v>0</v>
      </c>
      <c r="E34" s="33">
        <v>0</v>
      </c>
      <c r="F34" s="33">
        <v>0</v>
      </c>
      <c r="G34" s="33">
        <v>0</v>
      </c>
      <c r="H34" s="33">
        <v>6453163010.25</v>
      </c>
      <c r="I34" s="33">
        <v>6399854980.3299999</v>
      </c>
      <c r="J34" s="33">
        <v>53308029.920000002</v>
      </c>
      <c r="K34" s="33">
        <v>5440854980.3299999</v>
      </c>
      <c r="L34" s="33">
        <v>959000000</v>
      </c>
      <c r="M34" s="33">
        <v>5423854980.3299999</v>
      </c>
      <c r="N34" s="33">
        <v>5423854980.3299999</v>
      </c>
      <c r="O34" s="33">
        <v>0</v>
      </c>
      <c r="P34" s="34">
        <v>0.84312994599515279</v>
      </c>
    </row>
    <row r="35" spans="1:16" outlineLevel="1" x14ac:dyDescent="0.2">
      <c r="A35" s="10" t="s">
        <v>100</v>
      </c>
      <c r="B35" s="10" t="s">
        <v>162</v>
      </c>
      <c r="C35" s="35">
        <v>1029308029.92</v>
      </c>
      <c r="D35" s="33">
        <v>0</v>
      </c>
      <c r="E35" s="33">
        <v>0</v>
      </c>
      <c r="F35" s="33">
        <v>0</v>
      </c>
      <c r="G35" s="33">
        <v>0</v>
      </c>
      <c r="H35" s="33">
        <v>1029308029.92</v>
      </c>
      <c r="I35" s="33">
        <v>976000000</v>
      </c>
      <c r="J35" s="33">
        <v>53308029.920000002</v>
      </c>
      <c r="K35" s="33">
        <v>17000000</v>
      </c>
      <c r="L35" s="33">
        <v>959000000</v>
      </c>
      <c r="M35" s="33">
        <v>0</v>
      </c>
      <c r="N35" s="33">
        <v>0</v>
      </c>
      <c r="O35" s="33">
        <v>0</v>
      </c>
      <c r="P35" s="34">
        <v>1.6515950042011503E-2</v>
      </c>
    </row>
    <row r="36" spans="1:16" outlineLevel="1" x14ac:dyDescent="0.2">
      <c r="A36" s="10" t="s">
        <v>101</v>
      </c>
      <c r="B36" s="10" t="s">
        <v>144</v>
      </c>
      <c r="C36" s="35">
        <v>1029308029.92</v>
      </c>
      <c r="D36" s="33">
        <v>0</v>
      </c>
      <c r="E36" s="33">
        <v>0</v>
      </c>
      <c r="F36" s="33">
        <v>0</v>
      </c>
      <c r="G36" s="33">
        <v>0</v>
      </c>
      <c r="H36" s="33">
        <v>1029308029.92</v>
      </c>
      <c r="I36" s="33">
        <v>976000000</v>
      </c>
      <c r="J36" s="33">
        <v>53308029.920000002</v>
      </c>
      <c r="K36" s="33">
        <v>17000000</v>
      </c>
      <c r="L36" s="33">
        <v>959000000</v>
      </c>
      <c r="M36" s="33">
        <v>0</v>
      </c>
      <c r="N36" s="33">
        <v>0</v>
      </c>
      <c r="O36" s="33">
        <v>0</v>
      </c>
      <c r="P36" s="34">
        <v>1.6515950042011503E-2</v>
      </c>
    </row>
    <row r="37" spans="1:16" outlineLevel="1" x14ac:dyDescent="0.2">
      <c r="A37" s="10" t="s">
        <v>102</v>
      </c>
      <c r="B37" s="10" t="s">
        <v>163</v>
      </c>
      <c r="C37" s="35">
        <v>5423854980.3299999</v>
      </c>
      <c r="D37" s="33">
        <v>0</v>
      </c>
      <c r="E37" s="33">
        <v>0</v>
      </c>
      <c r="F37" s="33">
        <v>0</v>
      </c>
      <c r="G37" s="33">
        <v>0</v>
      </c>
      <c r="H37" s="33">
        <v>5423854980.3299999</v>
      </c>
      <c r="I37" s="33">
        <v>5423854980.3299999</v>
      </c>
      <c r="J37" s="33">
        <v>0</v>
      </c>
      <c r="K37" s="33">
        <v>5423854980.3299999</v>
      </c>
      <c r="L37" s="33">
        <v>0</v>
      </c>
      <c r="M37" s="33">
        <v>5423854980.3299999</v>
      </c>
      <c r="N37" s="33">
        <v>5423854980.3299999</v>
      </c>
      <c r="O37" s="33">
        <v>0</v>
      </c>
      <c r="P37" s="34">
        <v>1</v>
      </c>
    </row>
    <row r="38" spans="1:16" outlineLevel="1" x14ac:dyDescent="0.2">
      <c r="A38" s="10" t="s">
        <v>103</v>
      </c>
      <c r="B38" s="10" t="s">
        <v>164</v>
      </c>
      <c r="C38" s="35">
        <v>5066649124.3299999</v>
      </c>
      <c r="D38" s="33">
        <v>0</v>
      </c>
      <c r="E38" s="33">
        <v>0</v>
      </c>
      <c r="F38" s="33">
        <v>0</v>
      </c>
      <c r="G38" s="33">
        <v>0</v>
      </c>
      <c r="H38" s="33">
        <v>5066649124.3299999</v>
      </c>
      <c r="I38" s="33">
        <v>5066649124.3299999</v>
      </c>
      <c r="J38" s="33">
        <v>0</v>
      </c>
      <c r="K38" s="33">
        <v>5066649124.3299999</v>
      </c>
      <c r="L38" s="33">
        <v>0</v>
      </c>
      <c r="M38" s="33">
        <v>5066649124.3299999</v>
      </c>
      <c r="N38" s="33">
        <v>5066649124.3299999</v>
      </c>
      <c r="O38" s="33">
        <v>0</v>
      </c>
      <c r="P38" s="34">
        <v>1</v>
      </c>
    </row>
    <row r="39" spans="1:16" outlineLevel="1" x14ac:dyDescent="0.2">
      <c r="A39" s="10" t="s">
        <v>104</v>
      </c>
      <c r="B39" s="10" t="s">
        <v>165</v>
      </c>
      <c r="C39" s="35">
        <v>357205856</v>
      </c>
      <c r="D39" s="33">
        <v>0</v>
      </c>
      <c r="E39" s="33">
        <v>0</v>
      </c>
      <c r="F39" s="33">
        <v>0</v>
      </c>
      <c r="G39" s="33">
        <v>0</v>
      </c>
      <c r="H39" s="33">
        <v>357205856</v>
      </c>
      <c r="I39" s="33">
        <v>357205856</v>
      </c>
      <c r="J39" s="33">
        <v>0</v>
      </c>
      <c r="K39" s="33">
        <v>357205856</v>
      </c>
      <c r="L39" s="33">
        <v>0</v>
      </c>
      <c r="M39" s="33">
        <v>357205856</v>
      </c>
      <c r="N39" s="33">
        <v>357205856</v>
      </c>
      <c r="O39" s="33">
        <v>0</v>
      </c>
      <c r="P39" s="34">
        <v>1</v>
      </c>
    </row>
    <row r="40" spans="1:16" outlineLevel="1" x14ac:dyDescent="0.2">
      <c r="A40" s="10" t="s">
        <v>105</v>
      </c>
      <c r="B40" s="10" t="s">
        <v>40</v>
      </c>
      <c r="C40" s="33">
        <v>19380000000</v>
      </c>
      <c r="D40" s="33">
        <v>0</v>
      </c>
      <c r="E40" s="33">
        <v>0</v>
      </c>
      <c r="F40" s="33">
        <v>0</v>
      </c>
      <c r="G40" s="33">
        <v>0</v>
      </c>
      <c r="H40" s="33">
        <v>19380000000</v>
      </c>
      <c r="I40" s="33">
        <v>3239077033</v>
      </c>
      <c r="J40" s="33">
        <v>16140922967</v>
      </c>
      <c r="K40" s="33">
        <v>330007033</v>
      </c>
      <c r="L40" s="33">
        <v>2909070000</v>
      </c>
      <c r="M40" s="33">
        <v>25534929</v>
      </c>
      <c r="N40" s="33">
        <v>25478629</v>
      </c>
      <c r="O40" s="33">
        <v>56300</v>
      </c>
      <c r="P40" s="34">
        <v>1.7028226676986585E-2</v>
      </c>
    </row>
    <row r="41" spans="1:16" outlineLevel="1" x14ac:dyDescent="0.2">
      <c r="A41" s="10" t="s">
        <v>106</v>
      </c>
      <c r="B41" s="10" t="s">
        <v>41</v>
      </c>
      <c r="C41" s="33">
        <v>19380000000</v>
      </c>
      <c r="D41" s="33">
        <v>0</v>
      </c>
      <c r="E41" s="33">
        <v>0</v>
      </c>
      <c r="F41" s="33">
        <v>0</v>
      </c>
      <c r="G41" s="33">
        <v>0</v>
      </c>
      <c r="H41" s="33">
        <v>19380000000</v>
      </c>
      <c r="I41" s="33">
        <v>3239077033</v>
      </c>
      <c r="J41" s="33">
        <v>16140922967</v>
      </c>
      <c r="K41" s="33">
        <v>330007033</v>
      </c>
      <c r="L41" s="33">
        <v>2909070000</v>
      </c>
      <c r="M41" s="33">
        <v>25534929</v>
      </c>
      <c r="N41" s="33">
        <v>25478629</v>
      </c>
      <c r="O41" s="33">
        <v>56300</v>
      </c>
      <c r="P41" s="34">
        <v>1.7028226676986585E-2</v>
      </c>
    </row>
    <row r="42" spans="1:16" outlineLevel="1" x14ac:dyDescent="0.2">
      <c r="A42" s="10" t="s">
        <v>107</v>
      </c>
      <c r="B42" s="10" t="s">
        <v>17</v>
      </c>
      <c r="C42" s="33">
        <v>500000000</v>
      </c>
      <c r="D42" s="33">
        <v>0</v>
      </c>
      <c r="E42" s="33">
        <v>0</v>
      </c>
      <c r="F42" s="33">
        <v>0</v>
      </c>
      <c r="G42" s="33">
        <v>0</v>
      </c>
      <c r="H42" s="33">
        <v>500000000</v>
      </c>
      <c r="I42" s="33">
        <v>0</v>
      </c>
      <c r="J42" s="33">
        <v>500000000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4">
        <v>0</v>
      </c>
    </row>
    <row r="43" spans="1:16" outlineLevel="1" x14ac:dyDescent="0.2">
      <c r="A43" s="10" t="s">
        <v>108</v>
      </c>
      <c r="B43" s="10" t="s">
        <v>18</v>
      </c>
      <c r="C43" s="33">
        <v>500000000</v>
      </c>
      <c r="D43" s="33">
        <v>0</v>
      </c>
      <c r="E43" s="33">
        <v>0</v>
      </c>
      <c r="F43" s="33">
        <v>0</v>
      </c>
      <c r="G43" s="33">
        <v>0</v>
      </c>
      <c r="H43" s="33">
        <v>500000000</v>
      </c>
      <c r="I43" s="33">
        <v>0</v>
      </c>
      <c r="J43" s="33">
        <v>500000000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4">
        <v>0</v>
      </c>
    </row>
    <row r="44" spans="1:16" ht="22.5" outlineLevel="1" x14ac:dyDescent="0.2">
      <c r="A44" s="10" t="s">
        <v>109</v>
      </c>
      <c r="B44" s="10" t="s">
        <v>19</v>
      </c>
      <c r="C44" s="35">
        <v>500000000</v>
      </c>
      <c r="D44" s="33">
        <v>0</v>
      </c>
      <c r="E44" s="33">
        <v>0</v>
      </c>
      <c r="F44" s="33">
        <v>0</v>
      </c>
      <c r="G44" s="33">
        <v>0</v>
      </c>
      <c r="H44" s="33">
        <v>500000000</v>
      </c>
      <c r="I44" s="33">
        <v>0</v>
      </c>
      <c r="J44" s="33">
        <v>500000000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4">
        <v>0</v>
      </c>
    </row>
    <row r="45" spans="1:16" outlineLevel="1" x14ac:dyDescent="0.2">
      <c r="A45" s="10" t="s">
        <v>110</v>
      </c>
      <c r="B45" s="10" t="s">
        <v>36</v>
      </c>
      <c r="C45" s="35">
        <v>500000000</v>
      </c>
      <c r="D45" s="33">
        <v>0</v>
      </c>
      <c r="E45" s="33">
        <v>0</v>
      </c>
      <c r="F45" s="33">
        <v>0</v>
      </c>
      <c r="G45" s="33">
        <v>0</v>
      </c>
      <c r="H45" s="33">
        <v>500000000</v>
      </c>
      <c r="I45" s="33">
        <v>0</v>
      </c>
      <c r="J45" s="33">
        <v>500000000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4">
        <v>0</v>
      </c>
    </row>
    <row r="46" spans="1:16" outlineLevel="1" x14ac:dyDescent="0.2">
      <c r="A46" s="10" t="s">
        <v>111</v>
      </c>
      <c r="B46" s="10" t="s">
        <v>20</v>
      </c>
      <c r="C46" s="33">
        <v>8070000000</v>
      </c>
      <c r="D46" s="33">
        <v>0</v>
      </c>
      <c r="E46" s="33">
        <v>0</v>
      </c>
      <c r="F46" s="33">
        <v>0</v>
      </c>
      <c r="G46" s="33">
        <v>0</v>
      </c>
      <c r="H46" s="33">
        <v>8070000000</v>
      </c>
      <c r="I46" s="33">
        <v>262078001</v>
      </c>
      <c r="J46" s="33">
        <v>7807921999</v>
      </c>
      <c r="K46" s="33">
        <v>182078001</v>
      </c>
      <c r="L46" s="33">
        <v>80000000</v>
      </c>
      <c r="M46" s="33">
        <v>15005897</v>
      </c>
      <c r="N46" s="33">
        <v>14949597</v>
      </c>
      <c r="O46" s="33">
        <v>56300</v>
      </c>
      <c r="P46" s="34">
        <v>2.2562329739776951E-2</v>
      </c>
    </row>
    <row r="47" spans="1:16" outlineLevel="1" x14ac:dyDescent="0.2">
      <c r="A47" s="10" t="s">
        <v>112</v>
      </c>
      <c r="B47" s="10" t="s">
        <v>22</v>
      </c>
      <c r="C47" s="33">
        <v>8070000000</v>
      </c>
      <c r="D47" s="33">
        <v>0</v>
      </c>
      <c r="E47" s="33">
        <v>0</v>
      </c>
      <c r="F47" s="33">
        <v>0</v>
      </c>
      <c r="G47" s="33">
        <v>0</v>
      </c>
      <c r="H47" s="33">
        <v>8070000000</v>
      </c>
      <c r="I47" s="33">
        <v>262078001</v>
      </c>
      <c r="J47" s="33">
        <v>7807921999</v>
      </c>
      <c r="K47" s="33">
        <v>182078001</v>
      </c>
      <c r="L47" s="33">
        <v>80000000</v>
      </c>
      <c r="M47" s="33">
        <v>15005897</v>
      </c>
      <c r="N47" s="33">
        <v>14949597</v>
      </c>
      <c r="O47" s="33">
        <v>56300</v>
      </c>
      <c r="P47" s="34">
        <v>2.2562329739776951E-2</v>
      </c>
    </row>
    <row r="48" spans="1:16" outlineLevel="1" x14ac:dyDescent="0.2">
      <c r="A48" s="10" t="s">
        <v>113</v>
      </c>
      <c r="B48" s="10" t="s">
        <v>23</v>
      </c>
      <c r="C48" s="35">
        <v>8070000000</v>
      </c>
      <c r="D48" s="33">
        <v>0</v>
      </c>
      <c r="E48" s="33">
        <v>0</v>
      </c>
      <c r="F48" s="33">
        <v>0</v>
      </c>
      <c r="G48" s="33">
        <v>0</v>
      </c>
      <c r="H48" s="33">
        <v>8070000000</v>
      </c>
      <c r="I48" s="33">
        <v>262078001</v>
      </c>
      <c r="J48" s="33">
        <v>7807921999</v>
      </c>
      <c r="K48" s="33">
        <v>182078001</v>
      </c>
      <c r="L48" s="33">
        <v>80000000</v>
      </c>
      <c r="M48" s="33">
        <v>15005897</v>
      </c>
      <c r="N48" s="33">
        <v>14949597</v>
      </c>
      <c r="O48" s="33">
        <v>56300</v>
      </c>
      <c r="P48" s="34">
        <v>2.2562329739776951E-2</v>
      </c>
    </row>
    <row r="49" spans="1:16" outlineLevel="1" x14ac:dyDescent="0.2">
      <c r="A49" s="10" t="s">
        <v>114</v>
      </c>
      <c r="B49" s="10" t="s">
        <v>42</v>
      </c>
      <c r="C49" s="35">
        <v>2520000000</v>
      </c>
      <c r="D49" s="33">
        <v>0</v>
      </c>
      <c r="E49" s="33">
        <v>0</v>
      </c>
      <c r="F49" s="33">
        <v>0</v>
      </c>
      <c r="G49" s="33">
        <v>0</v>
      </c>
      <c r="H49" s="33">
        <v>2520000000</v>
      </c>
      <c r="I49" s="33">
        <v>0</v>
      </c>
      <c r="J49" s="33">
        <v>2520000000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4">
        <v>0</v>
      </c>
    </row>
    <row r="50" spans="1:16" outlineLevel="1" x14ac:dyDescent="0.2">
      <c r="A50" s="10" t="s">
        <v>115</v>
      </c>
      <c r="B50" s="10" t="s">
        <v>43</v>
      </c>
      <c r="C50" s="35">
        <v>5550000000</v>
      </c>
      <c r="D50" s="33">
        <v>0</v>
      </c>
      <c r="E50" s="33">
        <v>0</v>
      </c>
      <c r="F50" s="33">
        <v>0</v>
      </c>
      <c r="G50" s="33">
        <v>0</v>
      </c>
      <c r="H50" s="33">
        <v>5550000000</v>
      </c>
      <c r="I50" s="33">
        <v>262078001</v>
      </c>
      <c r="J50" s="33">
        <v>5287921999</v>
      </c>
      <c r="K50" s="33">
        <v>182078001</v>
      </c>
      <c r="L50" s="33">
        <v>80000000</v>
      </c>
      <c r="M50" s="33">
        <v>15005897</v>
      </c>
      <c r="N50" s="33">
        <v>14949597</v>
      </c>
      <c r="O50" s="33">
        <v>56300</v>
      </c>
      <c r="P50" s="34">
        <v>3.2806847027027027E-2</v>
      </c>
    </row>
    <row r="51" spans="1:16" outlineLevel="1" x14ac:dyDescent="0.2">
      <c r="A51" s="10" t="s">
        <v>116</v>
      </c>
      <c r="B51" s="10" t="s">
        <v>25</v>
      </c>
      <c r="C51" s="33">
        <v>100000000</v>
      </c>
      <c r="D51" s="33">
        <v>0</v>
      </c>
      <c r="E51" s="33">
        <v>0</v>
      </c>
      <c r="F51" s="33">
        <v>0</v>
      </c>
      <c r="G51" s="33">
        <v>0</v>
      </c>
      <c r="H51" s="33">
        <v>100000000</v>
      </c>
      <c r="I51" s="33">
        <v>0</v>
      </c>
      <c r="J51" s="33">
        <v>100000000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4">
        <v>0</v>
      </c>
    </row>
    <row r="52" spans="1:16" ht="33.75" outlineLevel="1" x14ac:dyDescent="0.2">
      <c r="A52" s="10" t="s">
        <v>117</v>
      </c>
      <c r="B52" s="10" t="s">
        <v>26</v>
      </c>
      <c r="C52" s="33">
        <v>100000000</v>
      </c>
      <c r="D52" s="33">
        <v>0</v>
      </c>
      <c r="E52" s="33">
        <v>0</v>
      </c>
      <c r="F52" s="33">
        <v>0</v>
      </c>
      <c r="G52" s="33">
        <v>0</v>
      </c>
      <c r="H52" s="33">
        <v>100000000</v>
      </c>
      <c r="I52" s="33">
        <v>0</v>
      </c>
      <c r="J52" s="33">
        <v>100000000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4">
        <v>0</v>
      </c>
    </row>
    <row r="53" spans="1:16" outlineLevel="1" x14ac:dyDescent="0.2">
      <c r="A53" s="10" t="s">
        <v>118</v>
      </c>
      <c r="B53" s="10" t="s">
        <v>39</v>
      </c>
      <c r="C53" s="35">
        <v>100000000</v>
      </c>
      <c r="D53" s="33">
        <v>0</v>
      </c>
      <c r="E53" s="33">
        <v>0</v>
      </c>
      <c r="F53" s="33">
        <v>0</v>
      </c>
      <c r="G53" s="33">
        <v>0</v>
      </c>
      <c r="H53" s="33">
        <v>100000000</v>
      </c>
      <c r="I53" s="33">
        <v>0</v>
      </c>
      <c r="J53" s="33">
        <v>100000000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4">
        <v>0</v>
      </c>
    </row>
    <row r="54" spans="1:16" outlineLevel="1" x14ac:dyDescent="0.2">
      <c r="A54" s="10">
        <v>223132201</v>
      </c>
      <c r="B54" s="10" t="s">
        <v>21</v>
      </c>
      <c r="C54" s="35">
        <v>100000000</v>
      </c>
      <c r="D54" s="33">
        <v>0</v>
      </c>
      <c r="E54" s="33">
        <v>0</v>
      </c>
      <c r="F54" s="33">
        <v>0</v>
      </c>
      <c r="G54" s="33">
        <v>0</v>
      </c>
      <c r="H54" s="33">
        <v>100000000</v>
      </c>
      <c r="I54" s="33">
        <v>0</v>
      </c>
      <c r="J54" s="33">
        <v>100000000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4">
        <v>0</v>
      </c>
    </row>
    <row r="55" spans="1:16" outlineLevel="1" x14ac:dyDescent="0.2">
      <c r="A55" s="10" t="s">
        <v>119</v>
      </c>
      <c r="B55" s="10" t="s">
        <v>44</v>
      </c>
      <c r="C55" s="33">
        <v>10110000000</v>
      </c>
      <c r="D55" s="33">
        <v>0</v>
      </c>
      <c r="E55" s="33">
        <v>0</v>
      </c>
      <c r="F55" s="33">
        <v>0</v>
      </c>
      <c r="G55" s="33">
        <v>0</v>
      </c>
      <c r="H55" s="33">
        <v>10110000000</v>
      </c>
      <c r="I55" s="33">
        <v>2976999032</v>
      </c>
      <c r="J55" s="33">
        <v>7133000968</v>
      </c>
      <c r="K55" s="33">
        <v>147929032</v>
      </c>
      <c r="L55" s="33">
        <v>2829070000</v>
      </c>
      <c r="M55" s="33">
        <v>10529032</v>
      </c>
      <c r="N55" s="33">
        <v>10529032</v>
      </c>
      <c r="O55" s="33">
        <v>0</v>
      </c>
      <c r="P55" s="34">
        <v>1.4631951730959446E-2</v>
      </c>
    </row>
    <row r="56" spans="1:16" outlineLevel="1" x14ac:dyDescent="0.2">
      <c r="A56" s="10" t="s">
        <v>120</v>
      </c>
      <c r="B56" s="10" t="s">
        <v>27</v>
      </c>
      <c r="C56" s="33">
        <v>10110000000</v>
      </c>
      <c r="D56" s="33">
        <v>0</v>
      </c>
      <c r="E56" s="33">
        <v>0</v>
      </c>
      <c r="F56" s="33">
        <v>0</v>
      </c>
      <c r="G56" s="33">
        <v>0</v>
      </c>
      <c r="H56" s="33">
        <v>10110000000</v>
      </c>
      <c r="I56" s="33">
        <v>2976999032</v>
      </c>
      <c r="J56" s="33">
        <v>7133000968</v>
      </c>
      <c r="K56" s="33">
        <v>147929032</v>
      </c>
      <c r="L56" s="33">
        <v>2829070000</v>
      </c>
      <c r="M56" s="33">
        <v>10529032</v>
      </c>
      <c r="N56" s="33">
        <v>10529032</v>
      </c>
      <c r="O56" s="33">
        <v>0</v>
      </c>
      <c r="P56" s="34">
        <v>1.4631951730959446E-2</v>
      </c>
    </row>
    <row r="57" spans="1:16" outlineLevel="1" x14ac:dyDescent="0.2">
      <c r="A57" s="10" t="s">
        <v>121</v>
      </c>
      <c r="B57" s="10" t="s">
        <v>28</v>
      </c>
      <c r="C57" s="35">
        <v>10110000000</v>
      </c>
      <c r="D57" s="33">
        <v>0</v>
      </c>
      <c r="E57" s="33">
        <v>0</v>
      </c>
      <c r="F57" s="33">
        <v>0</v>
      </c>
      <c r="G57" s="33">
        <v>0</v>
      </c>
      <c r="H57" s="33">
        <v>10110000000</v>
      </c>
      <c r="I57" s="33">
        <v>2976999032</v>
      </c>
      <c r="J57" s="33">
        <v>7133000968</v>
      </c>
      <c r="K57" s="33">
        <v>147929032</v>
      </c>
      <c r="L57" s="33">
        <v>2829070000</v>
      </c>
      <c r="M57" s="33">
        <v>10529032</v>
      </c>
      <c r="N57" s="33">
        <v>10529032</v>
      </c>
      <c r="O57" s="33">
        <v>0</v>
      </c>
      <c r="P57" s="34">
        <v>1.4631951730959446E-2</v>
      </c>
    </row>
    <row r="58" spans="1:16" ht="22.5" outlineLevel="1" x14ac:dyDescent="0.2">
      <c r="A58" s="10" t="s">
        <v>122</v>
      </c>
      <c r="B58" s="10" t="s">
        <v>45</v>
      </c>
      <c r="C58" s="35">
        <v>110000000</v>
      </c>
      <c r="D58" s="33">
        <v>0</v>
      </c>
      <c r="E58" s="33">
        <v>0</v>
      </c>
      <c r="F58" s="33">
        <v>0</v>
      </c>
      <c r="G58" s="33">
        <v>0</v>
      </c>
      <c r="H58" s="33">
        <v>110000000</v>
      </c>
      <c r="I58" s="33">
        <v>0</v>
      </c>
      <c r="J58" s="33">
        <v>110000000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4">
        <v>0</v>
      </c>
    </row>
    <row r="59" spans="1:16" ht="22.5" outlineLevel="1" x14ac:dyDescent="0.2">
      <c r="A59" s="10" t="s">
        <v>123</v>
      </c>
      <c r="B59" s="10" t="s">
        <v>166</v>
      </c>
      <c r="C59" s="35">
        <v>10000000000</v>
      </c>
      <c r="D59" s="33">
        <v>0</v>
      </c>
      <c r="E59" s="33">
        <v>0</v>
      </c>
      <c r="F59" s="33">
        <v>0</v>
      </c>
      <c r="G59" s="33">
        <v>0</v>
      </c>
      <c r="H59" s="33">
        <v>10000000000</v>
      </c>
      <c r="I59" s="33">
        <v>2976999032</v>
      </c>
      <c r="J59" s="33">
        <v>7023000968</v>
      </c>
      <c r="K59" s="33">
        <v>147929032</v>
      </c>
      <c r="L59" s="33">
        <v>2829070000</v>
      </c>
      <c r="M59" s="33">
        <v>10529032</v>
      </c>
      <c r="N59" s="33">
        <v>10529032</v>
      </c>
      <c r="O59" s="33">
        <v>0</v>
      </c>
      <c r="P59" s="34">
        <v>1.4792903200000001E-2</v>
      </c>
    </row>
    <row r="60" spans="1:16" outlineLevel="1" x14ac:dyDescent="0.2">
      <c r="A60" s="10" t="s">
        <v>124</v>
      </c>
      <c r="B60" s="10" t="s">
        <v>29</v>
      </c>
      <c r="C60" s="33">
        <v>600000000</v>
      </c>
      <c r="D60" s="33">
        <v>0</v>
      </c>
      <c r="E60" s="33">
        <v>0</v>
      </c>
      <c r="F60" s="33">
        <v>0</v>
      </c>
      <c r="G60" s="33">
        <v>0</v>
      </c>
      <c r="H60" s="33">
        <v>600000000</v>
      </c>
      <c r="I60" s="33">
        <v>0</v>
      </c>
      <c r="J60" s="33">
        <v>600000000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4">
        <v>0</v>
      </c>
    </row>
    <row r="61" spans="1:16" outlineLevel="1" x14ac:dyDescent="0.2">
      <c r="A61" s="10" t="s">
        <v>125</v>
      </c>
      <c r="B61" s="10" t="s">
        <v>30</v>
      </c>
      <c r="C61" s="33">
        <v>500000000</v>
      </c>
      <c r="D61" s="33">
        <v>0</v>
      </c>
      <c r="E61" s="33">
        <v>0</v>
      </c>
      <c r="F61" s="33">
        <v>0</v>
      </c>
      <c r="G61" s="33">
        <v>0</v>
      </c>
      <c r="H61" s="33">
        <v>500000000</v>
      </c>
      <c r="I61" s="33">
        <v>0</v>
      </c>
      <c r="J61" s="33">
        <v>500000000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4">
        <v>0</v>
      </c>
    </row>
    <row r="62" spans="1:16" outlineLevel="1" x14ac:dyDescent="0.2">
      <c r="A62" s="10" t="s">
        <v>126</v>
      </c>
      <c r="B62" s="10" t="s">
        <v>32</v>
      </c>
      <c r="C62" s="35">
        <v>500000000</v>
      </c>
      <c r="D62" s="33">
        <v>0</v>
      </c>
      <c r="E62" s="33">
        <v>0</v>
      </c>
      <c r="F62" s="33">
        <v>0</v>
      </c>
      <c r="G62" s="33">
        <v>0</v>
      </c>
      <c r="H62" s="33">
        <v>500000000</v>
      </c>
      <c r="I62" s="33">
        <v>0</v>
      </c>
      <c r="J62" s="33">
        <v>500000000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4">
        <v>0</v>
      </c>
    </row>
    <row r="63" spans="1:16" outlineLevel="1" x14ac:dyDescent="0.2">
      <c r="A63" s="10" t="s">
        <v>127</v>
      </c>
      <c r="B63" s="10" t="s">
        <v>24</v>
      </c>
      <c r="C63" s="35">
        <v>500000000</v>
      </c>
      <c r="D63" s="33">
        <v>0</v>
      </c>
      <c r="E63" s="33">
        <v>0</v>
      </c>
      <c r="F63" s="33">
        <v>0</v>
      </c>
      <c r="G63" s="33">
        <v>0</v>
      </c>
      <c r="H63" s="33">
        <v>500000000</v>
      </c>
      <c r="I63" s="33">
        <v>0</v>
      </c>
      <c r="J63" s="33">
        <v>500000000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4">
        <v>0</v>
      </c>
    </row>
    <row r="64" spans="1:16" outlineLevel="1" x14ac:dyDescent="0.2">
      <c r="A64" s="10" t="s">
        <v>128</v>
      </c>
      <c r="B64" s="10" t="s">
        <v>33</v>
      </c>
      <c r="C64" s="33">
        <v>100000000</v>
      </c>
      <c r="D64" s="33">
        <v>0</v>
      </c>
      <c r="E64" s="33">
        <v>0</v>
      </c>
      <c r="F64" s="33">
        <v>0</v>
      </c>
      <c r="G64" s="33">
        <v>0</v>
      </c>
      <c r="H64" s="33">
        <v>100000000</v>
      </c>
      <c r="I64" s="33">
        <v>0</v>
      </c>
      <c r="J64" s="33">
        <v>100000000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4">
        <v>0</v>
      </c>
    </row>
    <row r="65" spans="1:16" outlineLevel="1" x14ac:dyDescent="0.2">
      <c r="A65" s="10" t="s">
        <v>129</v>
      </c>
      <c r="B65" s="10" t="s">
        <v>34</v>
      </c>
      <c r="C65" s="35">
        <v>100000000</v>
      </c>
      <c r="D65" s="33">
        <v>0</v>
      </c>
      <c r="E65" s="33">
        <v>0</v>
      </c>
      <c r="F65" s="33">
        <v>0</v>
      </c>
      <c r="G65" s="33">
        <v>0</v>
      </c>
      <c r="H65" s="33">
        <v>100000000</v>
      </c>
      <c r="I65" s="33">
        <v>0</v>
      </c>
      <c r="J65" s="33">
        <v>100000000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4">
        <v>0</v>
      </c>
    </row>
    <row r="66" spans="1:16" outlineLevel="1" x14ac:dyDescent="0.2">
      <c r="A66" s="10" t="s">
        <v>130</v>
      </c>
      <c r="B66" s="10" t="s">
        <v>24</v>
      </c>
      <c r="C66" s="35">
        <v>100000000</v>
      </c>
      <c r="D66" s="33">
        <v>0</v>
      </c>
      <c r="E66" s="33">
        <v>0</v>
      </c>
      <c r="F66" s="33">
        <v>0</v>
      </c>
      <c r="G66" s="33">
        <v>0</v>
      </c>
      <c r="H66" s="33">
        <v>100000000</v>
      </c>
      <c r="I66" s="33">
        <v>0</v>
      </c>
      <c r="J66" s="33">
        <v>100000000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4">
        <v>0</v>
      </c>
    </row>
  </sheetData>
  <mergeCells count="12">
    <mergeCell ref="P2:P3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B6" sqref="B6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51" t="s">
        <v>51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2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2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2:17" x14ac:dyDescent="0.2">
      <c r="B6" s="15" t="str">
        <f>+Ejecución!A30</f>
        <v>2151511</v>
      </c>
      <c r="C6" s="15" t="str">
        <f>+Ejecución!B30</f>
        <v>INSTITUCIONALIDAD Y ORGANIZACIÓN CULTURAL</v>
      </c>
      <c r="D6" s="16">
        <v>0</v>
      </c>
      <c r="E6" s="16">
        <f>+Ejecución!D30</f>
        <v>0</v>
      </c>
      <c r="F6" s="16">
        <f>+Ejecución!E30</f>
        <v>0</v>
      </c>
      <c r="G6" s="16">
        <f>+Ejecución!F30</f>
        <v>0</v>
      </c>
      <c r="H6" s="16">
        <f>+Ejecución!G30</f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f>+Ejecución!M30</f>
        <v>0</v>
      </c>
      <c r="O6" s="16">
        <f>+Ejecución!N30</f>
        <v>0</v>
      </c>
      <c r="P6" s="16">
        <f>+Ejecución!O30</f>
        <v>0</v>
      </c>
      <c r="Q6" s="17" t="e">
        <f t="shared" ref="Q6:Q7" si="0">+L6/I6</f>
        <v>#DIV/0!</v>
      </c>
    </row>
    <row r="7" spans="2:17" x14ac:dyDescent="0.2">
      <c r="B7" s="10" t="str">
        <f>+Ejecución!A31</f>
        <v>215151101</v>
      </c>
      <c r="C7" s="10" t="str">
        <f>+Ejecución!B31</f>
        <v>Otros Proyectos de Inversión- Bibliotecas.</v>
      </c>
      <c r="D7" s="11">
        <v>0</v>
      </c>
      <c r="E7" s="11">
        <f>+Ejecución!D31</f>
        <v>0</v>
      </c>
      <c r="F7" s="11">
        <f>+Ejecución!E31</f>
        <v>0</v>
      </c>
      <c r="G7" s="11">
        <f>+Ejecución!F31</f>
        <v>0</v>
      </c>
      <c r="H7" s="11">
        <f>+Ejecución!G31</f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f>+Ejecución!M31</f>
        <v>0</v>
      </c>
      <c r="O7" s="11">
        <f>+Ejecución!N31</f>
        <v>0</v>
      </c>
      <c r="P7" s="11">
        <f>+Ejecución!O31</f>
        <v>0</v>
      </c>
      <c r="Q7" s="12" t="e">
        <f t="shared" si="0"/>
        <v>#DIV/0!</v>
      </c>
    </row>
    <row r="8" spans="2:17" ht="13.5" thickBot="1" x14ac:dyDescent="0.25"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13.5" thickBot="1" x14ac:dyDescent="0.25">
      <c r="B9" s="51" t="s">
        <v>51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1" spans="2:17" x14ac:dyDescent="0.2">
      <c r="B11" s="43" t="s">
        <v>0</v>
      </c>
      <c r="C11" s="45" t="s">
        <v>1</v>
      </c>
      <c r="D11" s="41" t="s">
        <v>2</v>
      </c>
      <c r="E11" s="6" t="s">
        <v>3</v>
      </c>
      <c r="F11" s="7"/>
      <c r="G11" s="7"/>
      <c r="H11" s="8"/>
      <c r="I11" s="41" t="s">
        <v>4</v>
      </c>
      <c r="J11" s="41" t="s">
        <v>5</v>
      </c>
      <c r="K11" s="41" t="s">
        <v>6</v>
      </c>
      <c r="L11" s="41" t="s">
        <v>7</v>
      </c>
      <c r="M11" s="41" t="s">
        <v>8</v>
      </c>
      <c r="N11" s="41" t="s">
        <v>9</v>
      </c>
      <c r="O11" s="41" t="s">
        <v>10</v>
      </c>
      <c r="P11" s="41" t="s">
        <v>11</v>
      </c>
      <c r="Q11" s="41" t="s">
        <v>12</v>
      </c>
    </row>
    <row r="12" spans="2:17" x14ac:dyDescent="0.2">
      <c r="B12" s="44"/>
      <c r="C12" s="46"/>
      <c r="D12" s="42"/>
      <c r="E12" s="9" t="s">
        <v>13</v>
      </c>
      <c r="F12" s="9" t="s">
        <v>14</v>
      </c>
      <c r="G12" s="9" t="s">
        <v>15</v>
      </c>
      <c r="H12" s="9" t="s">
        <v>16</v>
      </c>
      <c r="I12" s="42"/>
      <c r="J12" s="42"/>
      <c r="K12" s="42"/>
      <c r="L12" s="42"/>
      <c r="M12" s="42"/>
      <c r="N12" s="42"/>
      <c r="O12" s="42"/>
      <c r="P12" s="42"/>
      <c r="Q12" s="42"/>
    </row>
    <row r="13" spans="2:17" x14ac:dyDescent="0.2">
      <c r="B13" s="15" t="str">
        <f>+Ejecución!A65</f>
        <v>2231521</v>
      </c>
      <c r="C13" s="15" t="str">
        <f>+Ejecución!B65</f>
        <v>EDUCACIÓN FÍSICA, ACTIVIDAD FÍSICA, RECREACIÓN Y DEPORTE</v>
      </c>
      <c r="D13" s="16">
        <f>+Ejecución!C65</f>
        <v>100000000</v>
      </c>
      <c r="E13" s="16">
        <f>+Ejecución!D65</f>
        <v>0</v>
      </c>
      <c r="F13" s="16">
        <f>+Ejecución!E65</f>
        <v>0</v>
      </c>
      <c r="G13" s="16">
        <f>+Ejecución!F65</f>
        <v>0</v>
      </c>
      <c r="H13" s="16">
        <f>+Ejecución!G65</f>
        <v>0</v>
      </c>
      <c r="I13" s="16">
        <f>+Ejecución!H65</f>
        <v>100000000</v>
      </c>
      <c r="J13" s="16">
        <f>+Ejecución!I65</f>
        <v>0</v>
      </c>
      <c r="K13" s="16">
        <f>+Ejecución!J65</f>
        <v>100000000</v>
      </c>
      <c r="L13" s="16">
        <f>+Ejecución!K65</f>
        <v>0</v>
      </c>
      <c r="M13" s="16">
        <f>+Ejecución!L65</f>
        <v>0</v>
      </c>
      <c r="N13" s="16" t="e">
        <f>+Ejecución!#REF!</f>
        <v>#REF!</v>
      </c>
      <c r="O13" s="16" t="e">
        <f>+Ejecución!#REF!</f>
        <v>#REF!</v>
      </c>
      <c r="P13" s="16" t="e">
        <f>+Ejecución!#REF!</f>
        <v>#REF!</v>
      </c>
      <c r="Q13" s="17">
        <f t="shared" ref="Q13:Q14" si="1">+L13/I13</f>
        <v>0</v>
      </c>
    </row>
    <row r="14" spans="2:17" x14ac:dyDescent="0.2">
      <c r="B14" s="10" t="str">
        <f>+Ejecución!A66</f>
        <v>223152101</v>
      </c>
      <c r="C14" s="10" t="str">
        <f>+Ejecución!B66</f>
        <v>Otros proyectos de Inversión</v>
      </c>
      <c r="D14" s="11">
        <f>+Ejecución!C66</f>
        <v>100000000</v>
      </c>
      <c r="E14" s="11">
        <f>+Ejecución!D66</f>
        <v>0</v>
      </c>
      <c r="F14" s="11">
        <f>+Ejecución!E66</f>
        <v>0</v>
      </c>
      <c r="G14" s="11">
        <f>+Ejecución!F66</f>
        <v>0</v>
      </c>
      <c r="H14" s="11">
        <f>+Ejecución!G66</f>
        <v>0</v>
      </c>
      <c r="I14" s="11">
        <f>+Ejecución!H66</f>
        <v>100000000</v>
      </c>
      <c r="J14" s="11">
        <f>+Ejecución!I66</f>
        <v>0</v>
      </c>
      <c r="K14" s="11">
        <f>+Ejecución!J66</f>
        <v>100000000</v>
      </c>
      <c r="L14" s="11">
        <f>+Ejecución!K66</f>
        <v>0</v>
      </c>
      <c r="M14" s="11">
        <f>+Ejecución!L66</f>
        <v>0</v>
      </c>
      <c r="N14" s="11" t="e">
        <f>+Ejecución!#REF!</f>
        <v>#REF!</v>
      </c>
      <c r="O14" s="11" t="e">
        <f>+Ejecución!#REF!</f>
        <v>#REF!</v>
      </c>
      <c r="P14" s="11" t="e">
        <f>+Ejecución!#REF!</f>
        <v>#REF!</v>
      </c>
      <c r="Q14" s="12">
        <f t="shared" si="1"/>
        <v>0</v>
      </c>
    </row>
  </sheetData>
  <mergeCells count="26">
    <mergeCell ref="Q11:Q12"/>
    <mergeCell ref="O4:O5"/>
    <mergeCell ref="P4:P5"/>
    <mergeCell ref="Q4:Q5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I4" sqref="I4:I5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51" t="s">
        <v>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2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2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2:17" ht="22.5" x14ac:dyDescent="0.2">
      <c r="B6" s="15" t="str">
        <f>+Ejecución!A44</f>
        <v>2231111</v>
      </c>
      <c r="C6" s="15" t="str">
        <f>+Ejecución!B44</f>
        <v>FORTALECIMIENTO Y COORDINACIÓN INSTITUCIONAL PARA LA SEGURIDAD CIUDADANA Y LA JUSTICIA</v>
      </c>
      <c r="D6" s="16">
        <f>+Ejecución!C44</f>
        <v>500000000</v>
      </c>
      <c r="E6" s="16">
        <f>+Ejecución!D44</f>
        <v>0</v>
      </c>
      <c r="F6" s="16">
        <f>+Ejecución!E44</f>
        <v>0</v>
      </c>
      <c r="G6" s="16">
        <f>+Ejecución!F44</f>
        <v>0</v>
      </c>
      <c r="H6" s="16">
        <f>+Ejecución!G44</f>
        <v>0</v>
      </c>
      <c r="I6" s="16">
        <f>+Ejecución!H44</f>
        <v>500000000</v>
      </c>
      <c r="J6" s="16">
        <f>+Ejecución!I44</f>
        <v>0</v>
      </c>
      <c r="K6" s="16">
        <f>+Ejecución!J44</f>
        <v>500000000</v>
      </c>
      <c r="L6" s="16">
        <f>+Ejecución!K44</f>
        <v>0</v>
      </c>
      <c r="M6" s="16">
        <f>+Ejecución!L44</f>
        <v>0</v>
      </c>
      <c r="N6" s="16">
        <f>+Ejecución!M48</f>
        <v>15005897</v>
      </c>
      <c r="O6" s="16">
        <f>+Ejecución!N48</f>
        <v>14949597</v>
      </c>
      <c r="P6" s="16">
        <f>+Ejecución!O48</f>
        <v>56300</v>
      </c>
      <c r="Q6" s="17">
        <f t="shared" ref="Q6:Q7" si="0">+L6/I6</f>
        <v>0</v>
      </c>
    </row>
    <row r="7" spans="2:17" x14ac:dyDescent="0.2">
      <c r="B7" s="10" t="str">
        <f>+Ejecución!A45</f>
        <v>223111101</v>
      </c>
      <c r="C7" s="10" t="str">
        <f>+Ejecución!B45</f>
        <v>Otros Proyectos de Inversión</v>
      </c>
      <c r="D7" s="11">
        <f>+Ejecución!C45</f>
        <v>500000000</v>
      </c>
      <c r="E7" s="11">
        <f>+Ejecución!D45</f>
        <v>0</v>
      </c>
      <c r="F7" s="11">
        <f>+Ejecución!E45</f>
        <v>0</v>
      </c>
      <c r="G7" s="11">
        <f>+Ejecución!F45</f>
        <v>0</v>
      </c>
      <c r="H7" s="11">
        <f>+Ejecución!G45</f>
        <v>0</v>
      </c>
      <c r="I7" s="11">
        <f>+Ejecución!H45</f>
        <v>500000000</v>
      </c>
      <c r="J7" s="11">
        <f>+Ejecución!I45</f>
        <v>0</v>
      </c>
      <c r="K7" s="11">
        <f>+Ejecución!J45</f>
        <v>500000000</v>
      </c>
      <c r="L7" s="11">
        <f>+Ejecución!K45</f>
        <v>0</v>
      </c>
      <c r="M7" s="11">
        <f>+Ejecución!L45</f>
        <v>0</v>
      </c>
      <c r="N7" s="11">
        <f>+Ejecución!M49</f>
        <v>0</v>
      </c>
      <c r="O7" s="11">
        <f>+Ejecución!N49</f>
        <v>0</v>
      </c>
      <c r="P7" s="11">
        <f>+Ejecución!O49</f>
        <v>0</v>
      </c>
      <c r="Q7" s="12">
        <f t="shared" si="0"/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workbookViewId="0">
      <selection activeCell="C8" sqref="C8:C9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51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2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2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2:17" x14ac:dyDescent="0.2">
      <c r="B6" s="15" t="str">
        <f>+Ejecución!A48</f>
        <v>2231222</v>
      </c>
      <c r="C6" s="15" t="str">
        <f>+Ejecución!B48</f>
        <v>COBERTURA</v>
      </c>
      <c r="D6" s="16">
        <f>+Ejecución!C48</f>
        <v>8070000000</v>
      </c>
      <c r="E6" s="16">
        <f>+Ejecución!D48</f>
        <v>0</v>
      </c>
      <c r="F6" s="16">
        <f>+Ejecución!E48</f>
        <v>0</v>
      </c>
      <c r="G6" s="16">
        <f>+Ejecución!F48</f>
        <v>0</v>
      </c>
      <c r="H6" s="16">
        <f>+Ejecución!G48</f>
        <v>0</v>
      </c>
      <c r="I6" s="16">
        <f>+Ejecución!H48</f>
        <v>8070000000</v>
      </c>
      <c r="J6" s="16">
        <f>+Ejecución!I48</f>
        <v>262078001</v>
      </c>
      <c r="K6" s="16">
        <f>+Ejecución!J48</f>
        <v>7807921999</v>
      </c>
      <c r="L6" s="16">
        <f>+Ejecución!K48</f>
        <v>182078001</v>
      </c>
      <c r="M6" s="16">
        <f>+Ejecución!L48</f>
        <v>80000000</v>
      </c>
      <c r="N6" s="16">
        <f>+Ejecución!M55</f>
        <v>10529032</v>
      </c>
      <c r="O6" s="16">
        <f>+Ejecución!N55</f>
        <v>10529032</v>
      </c>
      <c r="P6" s="16">
        <f>+Ejecución!O55</f>
        <v>0</v>
      </c>
      <c r="Q6" s="17">
        <f t="shared" ref="Q6:Q8" si="0">+L6/I6</f>
        <v>2.2562329739776951E-2</v>
      </c>
    </row>
    <row r="7" spans="2:17" x14ac:dyDescent="0.2">
      <c r="B7" s="10" t="str">
        <f>+Ejecución!A49</f>
        <v>223122201</v>
      </c>
      <c r="C7" s="10" t="str">
        <f>+Ejecución!B49</f>
        <v>Cancelaciones Magisterio</v>
      </c>
      <c r="D7" s="11">
        <f>+Ejecución!C49</f>
        <v>2520000000</v>
      </c>
      <c r="E7" s="11">
        <f>+Ejecución!D49</f>
        <v>0</v>
      </c>
      <c r="F7" s="11">
        <f>+Ejecución!E49</f>
        <v>0</v>
      </c>
      <c r="G7" s="11">
        <f>+Ejecución!F49</f>
        <v>0</v>
      </c>
      <c r="H7" s="11">
        <f>+Ejecución!G49</f>
        <v>0</v>
      </c>
      <c r="I7" s="11">
        <f>+Ejecución!H49</f>
        <v>2520000000</v>
      </c>
      <c r="J7" s="11">
        <f>+Ejecución!I49</f>
        <v>0</v>
      </c>
      <c r="K7" s="11">
        <f>+Ejecución!J49</f>
        <v>2520000000</v>
      </c>
      <c r="L7" s="11">
        <f>+Ejecución!K49</f>
        <v>0</v>
      </c>
      <c r="M7" s="11">
        <f>+Ejecución!L49</f>
        <v>0</v>
      </c>
      <c r="N7" s="11">
        <f>+Ejecución!M56</f>
        <v>10529032</v>
      </c>
      <c r="O7" s="11">
        <f>+Ejecución!N56</f>
        <v>10529032</v>
      </c>
      <c r="P7" s="11">
        <f>+Ejecución!O56</f>
        <v>0</v>
      </c>
      <c r="Q7" s="12">
        <f t="shared" si="0"/>
        <v>0</v>
      </c>
    </row>
    <row r="8" spans="2:17" x14ac:dyDescent="0.2">
      <c r="B8" s="10" t="str">
        <f>+Ejecución!A50</f>
        <v>223122202</v>
      </c>
      <c r="C8" s="10" t="str">
        <f>+Ejecución!B50</f>
        <v>Inversión con recursos del balance - SGP Educación</v>
      </c>
      <c r="D8" s="11">
        <f>+Ejecución!C50</f>
        <v>5550000000</v>
      </c>
      <c r="E8" s="11">
        <f>+Ejecución!D50</f>
        <v>0</v>
      </c>
      <c r="F8" s="11">
        <f>+Ejecución!E50</f>
        <v>0</v>
      </c>
      <c r="G8" s="11">
        <f>+Ejecución!F50</f>
        <v>0</v>
      </c>
      <c r="H8" s="11">
        <f>+Ejecución!G50</f>
        <v>0</v>
      </c>
      <c r="I8" s="11">
        <f>+Ejecución!H50</f>
        <v>5550000000</v>
      </c>
      <c r="J8" s="11">
        <f>+Ejecución!I50</f>
        <v>262078001</v>
      </c>
      <c r="K8" s="11">
        <f>+Ejecución!J50</f>
        <v>5287921999</v>
      </c>
      <c r="L8" s="11">
        <f>+Ejecución!K50</f>
        <v>182078001</v>
      </c>
      <c r="M8" s="11">
        <f>+Ejecución!L50</f>
        <v>80000000</v>
      </c>
      <c r="N8" s="16">
        <f>+Ejecución!M57</f>
        <v>10529032</v>
      </c>
      <c r="O8" s="16">
        <f>+Ejecución!N57</f>
        <v>10529032</v>
      </c>
      <c r="P8" s="16">
        <f>+Ejecución!O57</f>
        <v>0</v>
      </c>
      <c r="Q8" s="17">
        <f t="shared" si="0"/>
        <v>3.2806847027027027E-2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I13" sqref="I13"/>
    </sheetView>
  </sheetViews>
  <sheetFormatPr baseColWidth="10" defaultRowHeight="12.75" x14ac:dyDescent="0.2"/>
  <cols>
    <col min="1" max="1" width="5.140625" customWidth="1"/>
    <col min="3" max="3" width="55.5703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51" t="s">
        <v>59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2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2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2:17" x14ac:dyDescent="0.2">
      <c r="B6" s="15" t="str">
        <f>+Ejecución!A53</f>
        <v>2231322</v>
      </c>
      <c r="C6" s="15" t="str">
        <f>+Ejecución!B53</f>
        <v>GESTIÒN INTEGRAL DEL RECURSO HÍDRICO</v>
      </c>
      <c r="D6" s="16">
        <f>+Ejecución!C53</f>
        <v>100000000</v>
      </c>
      <c r="E6" s="16">
        <f>+Ejecución!D53</f>
        <v>0</v>
      </c>
      <c r="F6" s="16">
        <f>+Ejecución!E53</f>
        <v>0</v>
      </c>
      <c r="G6" s="16">
        <f>+Ejecución!F53</f>
        <v>0</v>
      </c>
      <c r="H6" s="16">
        <f>+Ejecución!G53</f>
        <v>0</v>
      </c>
      <c r="I6" s="16">
        <f>+Ejecución!H53</f>
        <v>100000000</v>
      </c>
      <c r="J6" s="16">
        <f>+Ejecución!I53</f>
        <v>0</v>
      </c>
      <c r="K6" s="16">
        <f>+Ejecución!J53</f>
        <v>100000000</v>
      </c>
      <c r="L6" s="16">
        <f>+Ejecución!K53</f>
        <v>0</v>
      </c>
      <c r="M6" s="16">
        <f>+Ejecución!L53</f>
        <v>0</v>
      </c>
      <c r="N6" s="16">
        <f>+Ejecución!M53</f>
        <v>0</v>
      </c>
      <c r="O6" s="16">
        <f>+Ejecución!N53</f>
        <v>0</v>
      </c>
      <c r="P6" s="16">
        <f>+Ejecución!O53</f>
        <v>0</v>
      </c>
      <c r="Q6" s="17">
        <f>+L6/D6</f>
        <v>0</v>
      </c>
    </row>
    <row r="7" spans="2:17" x14ac:dyDescent="0.2">
      <c r="B7" s="10">
        <f>+Ejecución!A54</f>
        <v>223132201</v>
      </c>
      <c r="C7" s="10" t="str">
        <f>+Ejecución!B54</f>
        <v>Transferencias</v>
      </c>
      <c r="D7" s="11">
        <f>+Ejecución!C54</f>
        <v>100000000</v>
      </c>
      <c r="E7" s="11">
        <f>+Ejecución!D54</f>
        <v>0</v>
      </c>
      <c r="F7" s="11">
        <f>+Ejecución!E54</f>
        <v>0</v>
      </c>
      <c r="G7" s="11">
        <f>+Ejecución!F54</f>
        <v>0</v>
      </c>
      <c r="H7" s="11">
        <f>+Ejecución!G54</f>
        <v>0</v>
      </c>
      <c r="I7" s="11">
        <f>+Ejecución!H54</f>
        <v>100000000</v>
      </c>
      <c r="J7" s="11">
        <f>+Ejecución!I54</f>
        <v>0</v>
      </c>
      <c r="K7" s="11">
        <f>+Ejecución!J54</f>
        <v>100000000</v>
      </c>
      <c r="L7" s="11">
        <f>+Ejecución!K54</f>
        <v>0</v>
      </c>
      <c r="M7" s="11">
        <f>+Ejecución!L54</f>
        <v>0</v>
      </c>
      <c r="N7" s="11">
        <f>+Ejecución!M54</f>
        <v>0</v>
      </c>
      <c r="O7" s="11">
        <f>+Ejecución!N54</f>
        <v>0</v>
      </c>
      <c r="P7" s="11">
        <f>+Ejecución!O54</f>
        <v>0</v>
      </c>
      <c r="Q7" s="12">
        <f>+L7/D7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abSelected="1" workbookViewId="0">
      <selection activeCell="Q10" sqref="Q10"/>
    </sheetView>
  </sheetViews>
  <sheetFormatPr baseColWidth="10" defaultRowHeight="12.75" x14ac:dyDescent="0.2"/>
  <cols>
    <col min="2" max="2" width="28.5703125" customWidth="1"/>
    <col min="3" max="3" width="14.7109375" customWidth="1"/>
    <col min="4" max="7" width="0" hidden="1" customWidth="1"/>
    <col min="8" max="8" width="13" customWidth="1"/>
    <col min="9" max="9" width="16.85546875" customWidth="1"/>
    <col min="10" max="10" width="12.42578125" customWidth="1"/>
    <col min="11" max="11" width="14.42578125" bestFit="1" customWidth="1"/>
    <col min="13" max="13" width="12.42578125" hidden="1" customWidth="1"/>
    <col min="14" max="14" width="0" hidden="1" customWidth="1"/>
    <col min="15" max="15" width="9.42578125" customWidth="1"/>
  </cols>
  <sheetData>
    <row r="1" spans="2:15" x14ac:dyDescent="0.2">
      <c r="B1" s="54" t="s">
        <v>169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x14ac:dyDescent="0.2">
      <c r="B2" s="47" t="s">
        <v>60</v>
      </c>
      <c r="C2" s="47" t="s">
        <v>2</v>
      </c>
      <c r="D2" s="23" t="s">
        <v>3</v>
      </c>
      <c r="E2" s="24"/>
      <c r="F2" s="24"/>
      <c r="G2" s="25"/>
      <c r="H2" s="47" t="s">
        <v>4</v>
      </c>
      <c r="I2" s="47" t="s">
        <v>5</v>
      </c>
      <c r="J2" s="47" t="s">
        <v>6</v>
      </c>
      <c r="K2" s="47" t="s">
        <v>7</v>
      </c>
      <c r="L2" s="47" t="s">
        <v>8</v>
      </c>
      <c r="M2" s="49" t="s">
        <v>9</v>
      </c>
      <c r="N2" s="49" t="s">
        <v>10</v>
      </c>
      <c r="O2" s="47" t="s">
        <v>61</v>
      </c>
    </row>
    <row r="3" spans="2:15" x14ac:dyDescent="0.2">
      <c r="B3" s="48"/>
      <c r="C3" s="48"/>
      <c r="D3" s="26" t="s">
        <v>13</v>
      </c>
      <c r="E3" s="26" t="s">
        <v>14</v>
      </c>
      <c r="F3" s="26" t="s">
        <v>15</v>
      </c>
      <c r="G3" s="26" t="s">
        <v>16</v>
      </c>
      <c r="H3" s="48"/>
      <c r="I3" s="48"/>
      <c r="J3" s="48"/>
      <c r="K3" s="48"/>
      <c r="L3" s="48"/>
      <c r="M3" s="50"/>
      <c r="N3" s="50"/>
      <c r="O3" s="48"/>
    </row>
    <row r="4" spans="2:15" x14ac:dyDescent="0.2">
      <c r="B4" s="10" t="s">
        <v>62</v>
      </c>
      <c r="C4" s="27">
        <f>+Transito!D6</f>
        <v>224052667</v>
      </c>
      <c r="D4" s="27">
        <f>+Transito!E6</f>
        <v>0</v>
      </c>
      <c r="E4" s="27">
        <f>+Transito!F6</f>
        <v>0</v>
      </c>
      <c r="F4" s="27">
        <f>+Transito!G6</f>
        <v>0</v>
      </c>
      <c r="G4" s="27">
        <f>+Transito!H6</f>
        <v>0</v>
      </c>
      <c r="H4" s="27">
        <f>+Transito!I6</f>
        <v>224052667</v>
      </c>
      <c r="I4" s="27">
        <f>+Transito!J6</f>
        <v>0</v>
      </c>
      <c r="J4" s="27">
        <f>+Transito!K6</f>
        <v>224052667</v>
      </c>
      <c r="K4" s="27">
        <f>+Transito!L6</f>
        <v>0</v>
      </c>
      <c r="L4" s="27">
        <f>+Transito!M6</f>
        <v>0</v>
      </c>
      <c r="M4" s="27"/>
      <c r="N4" s="27"/>
      <c r="O4" s="28">
        <f>+K4/H4</f>
        <v>0</v>
      </c>
    </row>
    <row r="5" spans="2:15" x14ac:dyDescent="0.2">
      <c r="B5" s="10" t="s">
        <v>63</v>
      </c>
      <c r="C5" s="27">
        <f>+Salud!D6</f>
        <v>2237350865.2199998</v>
      </c>
      <c r="D5" s="27">
        <f>+Salud!E6</f>
        <v>0</v>
      </c>
      <c r="E5" s="27">
        <f>+Salud!F6</f>
        <v>0</v>
      </c>
      <c r="F5" s="27">
        <f>+Salud!G6</f>
        <v>0</v>
      </c>
      <c r="G5" s="27">
        <f>+Salud!H6</f>
        <v>0</v>
      </c>
      <c r="H5" s="27">
        <f>+Salud!I6</f>
        <v>2237350865.2199998</v>
      </c>
      <c r="I5" s="27">
        <f>+Salud!J6</f>
        <v>2184139444</v>
      </c>
      <c r="J5" s="27">
        <f>+Salud!K6</f>
        <v>53211421.219999999</v>
      </c>
      <c r="K5" s="27">
        <f>+Salud!L6</f>
        <v>2184139444</v>
      </c>
      <c r="L5" s="27">
        <f>+Salud!M6</f>
        <v>0</v>
      </c>
      <c r="M5" s="27">
        <f>+Salud!N6</f>
        <v>2184139444</v>
      </c>
      <c r="N5" s="27">
        <f>+Salud!O6</f>
        <v>2184139444</v>
      </c>
      <c r="O5" s="28">
        <f t="shared" ref="O5:O24" si="0">+K5/H5</f>
        <v>0.97621677402182183</v>
      </c>
    </row>
    <row r="6" spans="2:15" x14ac:dyDescent="0.2">
      <c r="B6" s="10" t="s">
        <v>64</v>
      </c>
      <c r="C6" s="27">
        <f>+Monopolio!D6</f>
        <v>1036147007.53</v>
      </c>
      <c r="D6" s="27">
        <f>+Monopolio!E6</f>
        <v>0</v>
      </c>
      <c r="E6" s="27">
        <f>+Monopolio!F6</f>
        <v>0</v>
      </c>
      <c r="F6" s="27">
        <f>+Monopolio!G6</f>
        <v>0</v>
      </c>
      <c r="G6" s="27">
        <f>+Monopolio!H6</f>
        <v>0</v>
      </c>
      <c r="H6" s="27">
        <f>+Monopolio!I6</f>
        <v>1036147007.53</v>
      </c>
      <c r="I6" s="27">
        <f>+Monopolio!J6</f>
        <v>636084990.26999998</v>
      </c>
      <c r="J6" s="27">
        <f>+Monopolio!K6</f>
        <v>400062017.25999999</v>
      </c>
      <c r="K6" s="27">
        <f>+Monopolio!L6</f>
        <v>36000000</v>
      </c>
      <c r="L6" s="27">
        <f>+Monopolio!M6</f>
        <v>600084990.26999998</v>
      </c>
      <c r="M6" s="27">
        <f>+Monopolio!N6</f>
        <v>0</v>
      </c>
      <c r="N6" s="27">
        <f>+Monopolio!O6</f>
        <v>0</v>
      </c>
      <c r="O6" s="28">
        <f t="shared" si="0"/>
        <v>3.474410458977046E-2</v>
      </c>
    </row>
    <row r="7" spans="2:15" x14ac:dyDescent="0.2">
      <c r="B7" s="10" t="s">
        <v>65</v>
      </c>
      <c r="C7" s="27">
        <f t="shared" ref="C7:G7" si="1">+C8+C9</f>
        <v>494699579.92000002</v>
      </c>
      <c r="D7" s="27">
        <f t="shared" si="1"/>
        <v>0</v>
      </c>
      <c r="E7" s="27">
        <f t="shared" si="1"/>
        <v>0</v>
      </c>
      <c r="F7" s="27">
        <f t="shared" si="1"/>
        <v>0</v>
      </c>
      <c r="G7" s="27">
        <f t="shared" si="1"/>
        <v>0</v>
      </c>
      <c r="H7" s="27">
        <f>+H8+H9</f>
        <v>494699579.92000002</v>
      </c>
      <c r="I7" s="27">
        <f t="shared" ref="I7:L7" si="2">+I8+I9</f>
        <v>0</v>
      </c>
      <c r="J7" s="27">
        <f t="shared" si="2"/>
        <v>494699579.92000002</v>
      </c>
      <c r="K7" s="27">
        <f t="shared" si="2"/>
        <v>0</v>
      </c>
      <c r="L7" s="27">
        <f t="shared" si="2"/>
        <v>0</v>
      </c>
      <c r="M7" s="27"/>
      <c r="N7" s="27"/>
      <c r="O7" s="28">
        <f t="shared" si="0"/>
        <v>0</v>
      </c>
    </row>
    <row r="8" spans="2:15" hidden="1" x14ac:dyDescent="0.2">
      <c r="B8" s="10" t="s">
        <v>74</v>
      </c>
      <c r="C8" s="27">
        <f>+Agricultura!D6</f>
        <v>494699579.92000002</v>
      </c>
      <c r="D8" s="27">
        <f>+Agricultura!E6</f>
        <v>0</v>
      </c>
      <c r="E8" s="27">
        <f>+Agricultura!F6</f>
        <v>0</v>
      </c>
      <c r="F8" s="27">
        <f>+Agricultura!G6</f>
        <v>0</v>
      </c>
      <c r="G8" s="27">
        <f>+Agricultura!H6</f>
        <v>0</v>
      </c>
      <c r="H8" s="27">
        <f>+Agricultura!I6</f>
        <v>494699579.92000002</v>
      </c>
      <c r="I8" s="27">
        <f>+Agricultura!J6</f>
        <v>0</v>
      </c>
      <c r="J8" s="27">
        <f>+Agricultura!K6</f>
        <v>494699579.92000002</v>
      </c>
      <c r="K8" s="27">
        <f>+Agricultura!L6</f>
        <v>0</v>
      </c>
      <c r="L8" s="27">
        <f>+Agricultura!M6</f>
        <v>0</v>
      </c>
      <c r="M8" s="27"/>
      <c r="N8" s="27"/>
      <c r="O8" s="28">
        <f t="shared" si="0"/>
        <v>0</v>
      </c>
    </row>
    <row r="9" spans="2:15" hidden="1" x14ac:dyDescent="0.2">
      <c r="B9" s="10" t="s">
        <v>75</v>
      </c>
      <c r="C9" s="27">
        <f>+Agricultura!D13</f>
        <v>0</v>
      </c>
      <c r="D9" s="27">
        <f>+Agricultura!E13</f>
        <v>0</v>
      </c>
      <c r="E9" s="27">
        <f>+Agricultura!F13</f>
        <v>0</v>
      </c>
      <c r="F9" s="27">
        <f>+Agricultura!G13</f>
        <v>0</v>
      </c>
      <c r="G9" s="27">
        <f>+Agricultura!H13</f>
        <v>0</v>
      </c>
      <c r="H9" s="27">
        <f>+Agricultura!I13</f>
        <v>0</v>
      </c>
      <c r="I9" s="27">
        <f>+Agricultura!J13</f>
        <v>0</v>
      </c>
      <c r="J9" s="27">
        <f>+Agricultura!K13</f>
        <v>0</v>
      </c>
      <c r="K9" s="27">
        <f>+Agricultura!L13</f>
        <v>0</v>
      </c>
      <c r="L9" s="27">
        <f>+Agricultura!M13</f>
        <v>0</v>
      </c>
      <c r="M9" s="27" t="e">
        <f>+Agricultura!N13</f>
        <v>#REF!</v>
      </c>
      <c r="N9" s="27" t="e">
        <f>+Agricultura!O13</f>
        <v>#REF!</v>
      </c>
      <c r="O9" s="28" t="e">
        <f t="shared" si="0"/>
        <v>#DIV/0!</v>
      </c>
    </row>
    <row r="10" spans="2:15" x14ac:dyDescent="0.2">
      <c r="B10" s="10" t="s">
        <v>66</v>
      </c>
      <c r="C10" s="27">
        <f t="shared" ref="C10:G10" si="3">+C11+C12</f>
        <v>1005300420.0799999</v>
      </c>
      <c r="D10" s="27">
        <f t="shared" si="3"/>
        <v>0</v>
      </c>
      <c r="E10" s="27">
        <f t="shared" si="3"/>
        <v>0</v>
      </c>
      <c r="F10" s="27">
        <f t="shared" si="3"/>
        <v>0</v>
      </c>
      <c r="G10" s="27">
        <f t="shared" si="3"/>
        <v>0</v>
      </c>
      <c r="H10" s="27">
        <f>+H11+H12</f>
        <v>1005300420.0799999</v>
      </c>
      <c r="I10" s="27">
        <f t="shared" ref="I10:L10" si="4">+I11+I12</f>
        <v>150000000</v>
      </c>
      <c r="J10" s="27">
        <f t="shared" si="4"/>
        <v>855300420.07999992</v>
      </c>
      <c r="K10" s="27">
        <f t="shared" si="4"/>
        <v>0</v>
      </c>
      <c r="L10" s="27">
        <f t="shared" si="4"/>
        <v>150000000</v>
      </c>
      <c r="M10" s="27"/>
      <c r="N10" s="27"/>
      <c r="O10" s="28">
        <f t="shared" si="0"/>
        <v>0</v>
      </c>
    </row>
    <row r="11" spans="2:15" hidden="1" x14ac:dyDescent="0.2">
      <c r="B11" s="10" t="s">
        <v>74</v>
      </c>
      <c r="C11" s="27">
        <f>+Cultura!D6</f>
        <v>505300420.07999998</v>
      </c>
      <c r="D11" s="27">
        <f>+Cultura!E6</f>
        <v>0</v>
      </c>
      <c r="E11" s="27">
        <f>+Cultura!F6</f>
        <v>0</v>
      </c>
      <c r="F11" s="27">
        <f>+Cultura!G6</f>
        <v>0</v>
      </c>
      <c r="G11" s="27">
        <f>+Cultura!H6</f>
        <v>0</v>
      </c>
      <c r="H11" s="27">
        <f>+Cultura!I6</f>
        <v>505300420.07999998</v>
      </c>
      <c r="I11" s="27">
        <f>+Cultura!J6</f>
        <v>150000000</v>
      </c>
      <c r="J11" s="27">
        <f>+Cultura!K6</f>
        <v>355300420.07999998</v>
      </c>
      <c r="K11" s="27">
        <f>+Cultura!L6</f>
        <v>0</v>
      </c>
      <c r="L11" s="27">
        <f>+Cultura!M6</f>
        <v>150000000</v>
      </c>
      <c r="M11" s="27"/>
      <c r="N11" s="27"/>
      <c r="O11" s="28">
        <f t="shared" si="0"/>
        <v>0</v>
      </c>
    </row>
    <row r="12" spans="2:15" hidden="1" x14ac:dyDescent="0.2">
      <c r="B12" s="10" t="s">
        <v>75</v>
      </c>
      <c r="C12" s="27">
        <f>+Cultura!D14</f>
        <v>500000000</v>
      </c>
      <c r="D12" s="27">
        <f>+Cultura!E14</f>
        <v>0</v>
      </c>
      <c r="E12" s="27">
        <f>+Cultura!F14</f>
        <v>0</v>
      </c>
      <c r="F12" s="27">
        <f>+Cultura!G14</f>
        <v>0</v>
      </c>
      <c r="G12" s="27">
        <f>+Cultura!H14</f>
        <v>0</v>
      </c>
      <c r="H12" s="27">
        <f>+Cultura!I14</f>
        <v>500000000</v>
      </c>
      <c r="I12" s="27">
        <f>+Cultura!J14</f>
        <v>0</v>
      </c>
      <c r="J12" s="27">
        <f>+Cultura!K14</f>
        <v>500000000</v>
      </c>
      <c r="K12" s="27">
        <f>+Cultura!L14</f>
        <v>0</v>
      </c>
      <c r="L12" s="27">
        <f>+Cultura!M14</f>
        <v>0</v>
      </c>
      <c r="M12" s="27"/>
      <c r="N12" s="27"/>
      <c r="O12" s="28">
        <f t="shared" si="0"/>
        <v>0</v>
      </c>
    </row>
    <row r="13" spans="2:15" x14ac:dyDescent="0.2">
      <c r="B13" s="10" t="s">
        <v>67</v>
      </c>
      <c r="C13" s="27">
        <f t="shared" ref="C13:G13" si="5">+C14+C15</f>
        <v>100000000</v>
      </c>
      <c r="D13" s="27">
        <f t="shared" si="5"/>
        <v>0</v>
      </c>
      <c r="E13" s="27">
        <f t="shared" si="5"/>
        <v>0</v>
      </c>
      <c r="F13" s="27">
        <f t="shared" si="5"/>
        <v>0</v>
      </c>
      <c r="G13" s="27">
        <f t="shared" si="5"/>
        <v>0</v>
      </c>
      <c r="H13" s="27">
        <f>+H14+H15</f>
        <v>100000000</v>
      </c>
      <c r="I13" s="27">
        <f t="shared" ref="I13:L13" si="6">+I14+I15</f>
        <v>0</v>
      </c>
      <c r="J13" s="27">
        <f t="shared" si="6"/>
        <v>100000000</v>
      </c>
      <c r="K13" s="27">
        <f t="shared" si="6"/>
        <v>0</v>
      </c>
      <c r="L13" s="27">
        <f t="shared" si="6"/>
        <v>0</v>
      </c>
      <c r="M13" s="27"/>
      <c r="N13" s="27"/>
      <c r="O13" s="28">
        <f t="shared" si="0"/>
        <v>0</v>
      </c>
    </row>
    <row r="14" spans="2:15" hidden="1" x14ac:dyDescent="0.2">
      <c r="B14" s="10" t="s">
        <v>74</v>
      </c>
      <c r="C14" s="27">
        <f>+Deportes!D6</f>
        <v>0</v>
      </c>
      <c r="D14" s="27">
        <f>+Deportes!E6</f>
        <v>0</v>
      </c>
      <c r="E14" s="27">
        <f>+Deportes!F6</f>
        <v>0</v>
      </c>
      <c r="F14" s="27">
        <f>+Deportes!G6</f>
        <v>0</v>
      </c>
      <c r="G14" s="27">
        <f>+Deportes!H6</f>
        <v>0</v>
      </c>
      <c r="H14" s="27">
        <f>+Deportes!I6</f>
        <v>0</v>
      </c>
      <c r="I14" s="27">
        <f>+Deportes!J6</f>
        <v>0</v>
      </c>
      <c r="J14" s="27">
        <f>+Deportes!K6</f>
        <v>0</v>
      </c>
      <c r="K14" s="27">
        <f>+Deportes!L6</f>
        <v>0</v>
      </c>
      <c r="L14" s="27">
        <f>+Deportes!M6</f>
        <v>0</v>
      </c>
      <c r="M14" s="27"/>
      <c r="N14" s="27"/>
      <c r="O14" s="28" t="e">
        <f t="shared" si="0"/>
        <v>#DIV/0!</v>
      </c>
    </row>
    <row r="15" spans="2:15" hidden="1" x14ac:dyDescent="0.2">
      <c r="B15" s="10" t="s">
        <v>75</v>
      </c>
      <c r="C15" s="27">
        <f>+Deportes!D13</f>
        <v>100000000</v>
      </c>
      <c r="D15" s="27">
        <f>+Deportes!E13</f>
        <v>0</v>
      </c>
      <c r="E15" s="27">
        <f>+Deportes!F13</f>
        <v>0</v>
      </c>
      <c r="F15" s="27">
        <f>+Deportes!G13</f>
        <v>0</v>
      </c>
      <c r="G15" s="27">
        <f>+Deportes!H13</f>
        <v>0</v>
      </c>
      <c r="H15" s="27">
        <f>+Deportes!I13</f>
        <v>100000000</v>
      </c>
      <c r="I15" s="27">
        <f>+Deportes!J13</f>
        <v>0</v>
      </c>
      <c r="J15" s="27">
        <f>+Deportes!K13</f>
        <v>100000000</v>
      </c>
      <c r="K15" s="27">
        <f>+Deportes!L13</f>
        <v>0</v>
      </c>
      <c r="L15" s="27">
        <f>+Deportes!M13</f>
        <v>0</v>
      </c>
      <c r="M15" s="27"/>
      <c r="N15" s="27"/>
      <c r="O15" s="28">
        <f t="shared" si="0"/>
        <v>0</v>
      </c>
    </row>
    <row r="16" spans="2:15" x14ac:dyDescent="0.2">
      <c r="B16" s="10" t="s">
        <v>68</v>
      </c>
      <c r="C16" s="27">
        <f t="shared" ref="C16:G16" si="7">+C17+C18</f>
        <v>7453163010.25</v>
      </c>
      <c r="D16" s="27">
        <f t="shared" si="7"/>
        <v>0</v>
      </c>
      <c r="E16" s="27">
        <f t="shared" si="7"/>
        <v>0</v>
      </c>
      <c r="F16" s="27">
        <f t="shared" si="7"/>
        <v>0</v>
      </c>
      <c r="G16" s="27">
        <f t="shared" si="7"/>
        <v>0</v>
      </c>
      <c r="H16" s="27">
        <f>+H17+H18</f>
        <v>7453163010.25</v>
      </c>
      <c r="I16" s="27">
        <f t="shared" ref="I16:L16" si="8">+I17+I18</f>
        <v>6627854980.3299999</v>
      </c>
      <c r="J16" s="27">
        <f t="shared" si="8"/>
        <v>825308029.91999996</v>
      </c>
      <c r="K16" s="27">
        <f t="shared" si="8"/>
        <v>5440854980.3299999</v>
      </c>
      <c r="L16" s="27">
        <f t="shared" si="8"/>
        <v>1187000000</v>
      </c>
      <c r="M16" s="27"/>
      <c r="N16" s="27"/>
      <c r="O16" s="28">
        <f t="shared" si="0"/>
        <v>0.73000616957490894</v>
      </c>
    </row>
    <row r="17" spans="2:15" hidden="1" x14ac:dyDescent="0.2">
      <c r="B17" s="10" t="s">
        <v>74</v>
      </c>
      <c r="C17" s="27">
        <f>+Hacienda!D6+Hacienda!D8+Hacienda!D10</f>
        <v>7453163010.25</v>
      </c>
      <c r="D17" s="27">
        <f>+Hacienda!E6+Hacienda!E8+Hacienda!E10</f>
        <v>0</v>
      </c>
      <c r="E17" s="27">
        <f>+Hacienda!F6+Hacienda!F8+Hacienda!F10</f>
        <v>0</v>
      </c>
      <c r="F17" s="27">
        <f>+Hacienda!G6+Hacienda!G8+Hacienda!G10</f>
        <v>0</v>
      </c>
      <c r="G17" s="27">
        <f>+Hacienda!H6+Hacienda!H8+Hacienda!H10</f>
        <v>0</v>
      </c>
      <c r="H17" s="27">
        <f>+Hacienda!I6+Hacienda!I8+Hacienda!I10</f>
        <v>7453163010.25</v>
      </c>
      <c r="I17" s="27">
        <f>+Hacienda!J6+Hacienda!J8+Hacienda!J10</f>
        <v>6627854980.3299999</v>
      </c>
      <c r="J17" s="27">
        <f>+Hacienda!K6+Hacienda!K8+Hacienda!K10</f>
        <v>825308029.91999996</v>
      </c>
      <c r="K17" s="27">
        <f>+Hacienda!L6+Hacienda!L8+Hacienda!L10</f>
        <v>5440854980.3299999</v>
      </c>
      <c r="L17" s="27">
        <f>+Hacienda!M6+Hacienda!M8+Hacienda!M10</f>
        <v>1187000000</v>
      </c>
      <c r="M17" s="27"/>
      <c r="N17" s="27"/>
      <c r="O17" s="28">
        <f t="shared" si="0"/>
        <v>0.73000616957490894</v>
      </c>
    </row>
    <row r="18" spans="2:15" hidden="1" x14ac:dyDescent="0.2">
      <c r="B18" s="10" t="s">
        <v>75</v>
      </c>
      <c r="C18" s="27">
        <f>+Hacienda!D18</f>
        <v>0</v>
      </c>
      <c r="D18" s="27">
        <f>+Hacienda!E18</f>
        <v>0</v>
      </c>
      <c r="E18" s="27">
        <f>+Hacienda!F18</f>
        <v>0</v>
      </c>
      <c r="F18" s="27">
        <f>+Hacienda!G18</f>
        <v>0</v>
      </c>
      <c r="G18" s="27">
        <f>+Hacienda!H18</f>
        <v>0</v>
      </c>
      <c r="H18" s="27">
        <f>+Hacienda!I18</f>
        <v>0</v>
      </c>
      <c r="I18" s="27">
        <f>+Hacienda!J18</f>
        <v>0</v>
      </c>
      <c r="J18" s="27">
        <f>+Hacienda!K18</f>
        <v>0</v>
      </c>
      <c r="K18" s="27">
        <f>+Hacienda!L18</f>
        <v>0</v>
      </c>
      <c r="L18" s="27">
        <f>+Hacienda!M18</f>
        <v>0</v>
      </c>
      <c r="M18" s="27"/>
      <c r="N18" s="27"/>
      <c r="O18" s="28" t="e">
        <f t="shared" si="0"/>
        <v>#DIV/0!</v>
      </c>
    </row>
    <row r="19" spans="2:15" x14ac:dyDescent="0.2">
      <c r="B19" s="10" t="s">
        <v>69</v>
      </c>
      <c r="C19" s="27">
        <f>+Gobierno!D6</f>
        <v>500000000</v>
      </c>
      <c r="D19" s="27">
        <f>+Gobierno!E6</f>
        <v>0</v>
      </c>
      <c r="E19" s="27">
        <f>+Gobierno!F6</f>
        <v>0</v>
      </c>
      <c r="F19" s="27">
        <f>+Gobierno!G6</f>
        <v>0</v>
      </c>
      <c r="G19" s="27">
        <f>+Gobierno!H6</f>
        <v>0</v>
      </c>
      <c r="H19" s="27">
        <f>+Gobierno!I6</f>
        <v>500000000</v>
      </c>
      <c r="I19" s="27">
        <f>+Gobierno!J6</f>
        <v>0</v>
      </c>
      <c r="J19" s="27">
        <f>+Gobierno!K6</f>
        <v>500000000</v>
      </c>
      <c r="K19" s="27">
        <f>+Gobierno!L6</f>
        <v>0</v>
      </c>
      <c r="L19" s="27">
        <f>+Gobierno!M6</f>
        <v>0</v>
      </c>
      <c r="M19" s="27"/>
      <c r="N19" s="27"/>
      <c r="O19" s="28">
        <f t="shared" si="0"/>
        <v>0</v>
      </c>
    </row>
    <row r="20" spans="2:15" x14ac:dyDescent="0.2">
      <c r="B20" s="10" t="s">
        <v>70</v>
      </c>
      <c r="C20" s="27">
        <f>+Educación!D6</f>
        <v>8070000000</v>
      </c>
      <c r="D20" s="27">
        <f>+Educación!E6</f>
        <v>0</v>
      </c>
      <c r="E20" s="27">
        <f>+Educación!F6</f>
        <v>0</v>
      </c>
      <c r="F20" s="27">
        <f>+Educación!G6</f>
        <v>0</v>
      </c>
      <c r="G20" s="27">
        <f>+Educación!H6</f>
        <v>0</v>
      </c>
      <c r="H20" s="27">
        <f>+Educación!I6</f>
        <v>8070000000</v>
      </c>
      <c r="I20" s="27">
        <f>+Educación!J6</f>
        <v>262078001</v>
      </c>
      <c r="J20" s="27">
        <f>+Educación!K6</f>
        <v>7807921999</v>
      </c>
      <c r="K20" s="27">
        <f>+Educación!L6</f>
        <v>182078001</v>
      </c>
      <c r="L20" s="27">
        <f>+Educación!M6</f>
        <v>80000000</v>
      </c>
      <c r="M20" s="27"/>
      <c r="N20" s="27"/>
      <c r="O20" s="28">
        <f t="shared" si="0"/>
        <v>2.2562329739776951E-2</v>
      </c>
    </row>
    <row r="21" spans="2:15" x14ac:dyDescent="0.2">
      <c r="B21" s="10" t="s">
        <v>71</v>
      </c>
      <c r="C21" s="27">
        <f>+C22+C23</f>
        <v>10159286450</v>
      </c>
      <c r="D21" s="27">
        <f t="shared" ref="D21:L21" si="9">+D22+D23</f>
        <v>0</v>
      </c>
      <c r="E21" s="27">
        <f t="shared" si="9"/>
        <v>0</v>
      </c>
      <c r="F21" s="27">
        <f t="shared" si="9"/>
        <v>0</v>
      </c>
      <c r="G21" s="27">
        <f t="shared" si="9"/>
        <v>0</v>
      </c>
      <c r="H21" s="27">
        <f t="shared" si="9"/>
        <v>10159286450</v>
      </c>
      <c r="I21" s="27">
        <f t="shared" si="9"/>
        <v>2976999032</v>
      </c>
      <c r="J21" s="27">
        <f t="shared" si="9"/>
        <v>7182287418</v>
      </c>
      <c r="K21" s="27">
        <f t="shared" si="9"/>
        <v>147929032</v>
      </c>
      <c r="L21" s="27">
        <f t="shared" si="9"/>
        <v>2829070000</v>
      </c>
      <c r="M21" s="27"/>
      <c r="N21" s="27"/>
      <c r="O21" s="28">
        <f t="shared" si="0"/>
        <v>1.4560966730099436E-2</v>
      </c>
    </row>
    <row r="22" spans="2:15" hidden="1" x14ac:dyDescent="0.2">
      <c r="B22" s="10" t="s">
        <v>74</v>
      </c>
      <c r="C22" s="27">
        <f>+Infraestructura!D6</f>
        <v>49286450</v>
      </c>
      <c r="D22" s="27">
        <f>+Infraestructura!E6</f>
        <v>0</v>
      </c>
      <c r="E22" s="27">
        <f>+Infraestructura!F6</f>
        <v>0</v>
      </c>
      <c r="F22" s="27">
        <f>+Infraestructura!G6</f>
        <v>0</v>
      </c>
      <c r="G22" s="27">
        <f>+Infraestructura!H6</f>
        <v>0</v>
      </c>
      <c r="H22" s="27">
        <f>+Infraestructura!I6</f>
        <v>49286450</v>
      </c>
      <c r="I22" s="27">
        <f>+Infraestructura!J6</f>
        <v>0</v>
      </c>
      <c r="J22" s="27">
        <f>+Infraestructura!K6</f>
        <v>49286450</v>
      </c>
      <c r="K22" s="27">
        <f>+Infraestructura!L6</f>
        <v>0</v>
      </c>
      <c r="L22" s="27">
        <f>+Infraestructura!M6</f>
        <v>0</v>
      </c>
      <c r="M22" s="27">
        <f>+Infraestructura!N6</f>
        <v>10529032</v>
      </c>
      <c r="N22" s="27">
        <f>+Infraestructura!O6</f>
        <v>10529032</v>
      </c>
      <c r="O22" s="28">
        <f t="shared" si="0"/>
        <v>0</v>
      </c>
    </row>
    <row r="23" spans="2:15" hidden="1" x14ac:dyDescent="0.2">
      <c r="B23" s="10" t="s">
        <v>75</v>
      </c>
      <c r="C23" s="27">
        <f>+Infraestructura!D13</f>
        <v>10110000000</v>
      </c>
      <c r="D23" s="27">
        <f>+Infraestructura!E13</f>
        <v>0</v>
      </c>
      <c r="E23" s="27">
        <f>+Infraestructura!F13</f>
        <v>0</v>
      </c>
      <c r="F23" s="27">
        <f>+Infraestructura!G13</f>
        <v>0</v>
      </c>
      <c r="G23" s="27">
        <f>+Infraestructura!H13</f>
        <v>0</v>
      </c>
      <c r="H23" s="27">
        <f>+Infraestructura!I13</f>
        <v>10110000000</v>
      </c>
      <c r="I23" s="27">
        <f>+Infraestructura!J13</f>
        <v>2976999032</v>
      </c>
      <c r="J23" s="27">
        <f>+Infraestructura!K13</f>
        <v>7133000968</v>
      </c>
      <c r="K23" s="27">
        <f>+Infraestructura!L13</f>
        <v>147929032</v>
      </c>
      <c r="L23" s="27">
        <f>+Infraestructura!M13</f>
        <v>2829070000</v>
      </c>
      <c r="M23" s="27">
        <f>+Infraestructura!N13</f>
        <v>0</v>
      </c>
      <c r="N23" s="27">
        <f>+Infraestructura!O13</f>
        <v>0</v>
      </c>
      <c r="O23" s="28">
        <f t="shared" si="0"/>
        <v>1.4631951730959446E-2</v>
      </c>
    </row>
    <row r="24" spans="2:15" x14ac:dyDescent="0.2">
      <c r="B24" s="10" t="s">
        <v>72</v>
      </c>
      <c r="C24" s="27">
        <f>+Planeación!D6</f>
        <v>100000000</v>
      </c>
      <c r="D24" s="27">
        <f>+Planeación!E6</f>
        <v>0</v>
      </c>
      <c r="E24" s="27">
        <f>+Planeación!F6</f>
        <v>0</v>
      </c>
      <c r="F24" s="27">
        <f>+Planeación!G6</f>
        <v>0</v>
      </c>
      <c r="G24" s="27">
        <f>+Planeación!H6</f>
        <v>0</v>
      </c>
      <c r="H24" s="27">
        <f>+Planeación!I6</f>
        <v>100000000</v>
      </c>
      <c r="I24" s="27">
        <f>+Planeación!J6</f>
        <v>0</v>
      </c>
      <c r="J24" s="27">
        <f>+Planeación!K6</f>
        <v>100000000</v>
      </c>
      <c r="K24" s="27">
        <f>+Planeación!L6</f>
        <v>0</v>
      </c>
      <c r="L24" s="27">
        <f>+Planeación!M6</f>
        <v>0</v>
      </c>
      <c r="M24" s="27"/>
      <c r="N24" s="27"/>
      <c r="O24" s="28">
        <f t="shared" si="0"/>
        <v>0</v>
      </c>
    </row>
    <row r="25" spans="2:15" x14ac:dyDescent="0.2">
      <c r="B25" s="29" t="s">
        <v>73</v>
      </c>
      <c r="C25" s="30">
        <f>+C4+C5+C6+C7+C10+C13+C16+C19+C20+C21+C24</f>
        <v>31380000000</v>
      </c>
      <c r="D25" s="30">
        <f t="shared" ref="D25:N25" si="10">+D4+D5+D6+D7+D10+D13+D16+D19+D20+D21+D24</f>
        <v>0</v>
      </c>
      <c r="E25" s="30">
        <f t="shared" si="10"/>
        <v>0</v>
      </c>
      <c r="F25" s="30">
        <f t="shared" si="10"/>
        <v>0</v>
      </c>
      <c r="G25" s="30">
        <f t="shared" si="10"/>
        <v>0</v>
      </c>
      <c r="H25" s="30">
        <f t="shared" si="10"/>
        <v>31380000000</v>
      </c>
      <c r="I25" s="30">
        <f t="shared" si="10"/>
        <v>12837156447.6</v>
      </c>
      <c r="J25" s="30">
        <f t="shared" si="10"/>
        <v>18542843552.400002</v>
      </c>
      <c r="K25" s="30">
        <f t="shared" si="10"/>
        <v>7991001457.3299999</v>
      </c>
      <c r="L25" s="30">
        <f t="shared" si="10"/>
        <v>4846154990.2700005</v>
      </c>
      <c r="M25" s="30">
        <f t="shared" si="10"/>
        <v>2184139444</v>
      </c>
      <c r="N25" s="30">
        <f t="shared" si="10"/>
        <v>2184139444</v>
      </c>
      <c r="O25" s="31">
        <f>+K25/C25</f>
        <v>0.2546526914381772</v>
      </c>
    </row>
    <row r="26" spans="2:15" s="32" customFormat="1" hidden="1" x14ac:dyDescent="0.2">
      <c r="C26" s="40">
        <f>+Ejecución!C4+Ejecución!C40</f>
        <v>31380000000</v>
      </c>
      <c r="D26" s="40">
        <f>+Ejecución!D4+Ejecución!D40</f>
        <v>0</v>
      </c>
      <c r="E26" s="40">
        <f>+Ejecución!E4+Ejecución!E40</f>
        <v>0</v>
      </c>
      <c r="F26" s="40">
        <f>+Ejecución!F4+Ejecución!F40</f>
        <v>0</v>
      </c>
      <c r="G26" s="40">
        <f>+Ejecución!G4+Ejecución!G40</f>
        <v>0</v>
      </c>
      <c r="H26" s="40">
        <f>+Ejecución!H4+Ejecución!H40</f>
        <v>31380000000</v>
      </c>
      <c r="I26" s="40">
        <f>+Ejecución!I4+Ejecución!I40</f>
        <v>12837156447.6</v>
      </c>
      <c r="J26" s="40">
        <f>+Ejecución!J4+Ejecución!J40</f>
        <v>18542843552.400002</v>
      </c>
      <c r="K26" s="40">
        <f>+Ejecución!K4+Ejecución!K40</f>
        <v>7991001457.3299999</v>
      </c>
      <c r="L26" s="40">
        <f>+Ejecución!L4+Ejecución!L40</f>
        <v>4846154990.2700005</v>
      </c>
      <c r="M26" s="40">
        <f>+Ejecución!M4+Ejecución!M40</f>
        <v>7633529353.3299999</v>
      </c>
      <c r="N26" s="40">
        <f>+Ejecución!N4+Ejecución!N40</f>
        <v>7633473053.3299999</v>
      </c>
    </row>
    <row r="27" spans="2:15" s="32" customFormat="1" hidden="1" x14ac:dyDescent="0.2">
      <c r="C27" s="40">
        <f>+C25-C26</f>
        <v>0</v>
      </c>
      <c r="D27" s="40">
        <f t="shared" ref="D27:N27" si="11">+D25-D26</f>
        <v>0</v>
      </c>
      <c r="E27" s="40">
        <f t="shared" si="11"/>
        <v>0</v>
      </c>
      <c r="F27" s="40">
        <f t="shared" si="11"/>
        <v>0</v>
      </c>
      <c r="G27" s="40">
        <f t="shared" si="11"/>
        <v>0</v>
      </c>
      <c r="H27" s="40">
        <f t="shared" si="11"/>
        <v>0</v>
      </c>
      <c r="I27" s="40">
        <f t="shared" si="11"/>
        <v>0</v>
      </c>
      <c r="J27" s="40">
        <f t="shared" si="11"/>
        <v>0</v>
      </c>
      <c r="K27" s="40">
        <f t="shared" si="11"/>
        <v>0</v>
      </c>
      <c r="L27" s="40">
        <f t="shared" si="11"/>
        <v>0</v>
      </c>
      <c r="M27" s="40">
        <f t="shared" si="11"/>
        <v>-5449389909.3299999</v>
      </c>
      <c r="N27" s="40">
        <f t="shared" si="11"/>
        <v>-5449333609.3299999</v>
      </c>
    </row>
  </sheetData>
  <mergeCells count="11">
    <mergeCell ref="B1:O1"/>
    <mergeCell ref="L2:L3"/>
    <mergeCell ref="M2:M3"/>
    <mergeCell ref="N2:N3"/>
    <mergeCell ref="O2:O3"/>
    <mergeCell ref="B2:B3"/>
    <mergeCell ref="C2:C3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D6" sqref="D6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2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2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2:17" x14ac:dyDescent="0.2">
      <c r="B6" s="15" t="str">
        <f>+Ejecución!A8</f>
        <v>2151113</v>
      </c>
      <c r="C6" s="15" t="str">
        <f>+Ejecución!B8</f>
        <v>SEGURIDAD VIAL.</v>
      </c>
      <c r="D6" s="16">
        <f>+Ejecución!C8</f>
        <v>224052667</v>
      </c>
      <c r="E6" s="16">
        <f>+Ejecución!D8</f>
        <v>0</v>
      </c>
      <c r="F6" s="16">
        <f>+Ejecución!E8</f>
        <v>0</v>
      </c>
      <c r="G6" s="16">
        <f>+Ejecución!F8</f>
        <v>0</v>
      </c>
      <c r="H6" s="16">
        <f>+Ejecución!G8</f>
        <v>0</v>
      </c>
      <c r="I6" s="16">
        <f>+Ejecución!H8</f>
        <v>224052667</v>
      </c>
      <c r="J6" s="16">
        <f>+Ejecución!I8</f>
        <v>0</v>
      </c>
      <c r="K6" s="16">
        <f>+Ejecución!J8</f>
        <v>224052667</v>
      </c>
      <c r="L6" s="16">
        <f>+Ejecución!K8</f>
        <v>0</v>
      </c>
      <c r="M6" s="16">
        <f>+Ejecución!L8</f>
        <v>0</v>
      </c>
      <c r="N6" s="16">
        <f>+Ejecución!M8</f>
        <v>0</v>
      </c>
      <c r="O6" s="16">
        <f>+Ejecución!N8</f>
        <v>0</v>
      </c>
      <c r="P6" s="16">
        <f>+Ejecución!O8</f>
        <v>0</v>
      </c>
      <c r="Q6" s="17">
        <f>+L6/I6</f>
        <v>0</v>
      </c>
    </row>
    <row r="7" spans="2:17" x14ac:dyDescent="0.2">
      <c r="B7" s="10" t="str">
        <f>+Ejecución!A9</f>
        <v>215111301</v>
      </c>
      <c r="C7" s="10" t="str">
        <f>+Ejecución!B9</f>
        <v>Otros Proyectos de Inversión  - Multas Tránsito.</v>
      </c>
      <c r="D7" s="11">
        <f>+Ejecución!C9</f>
        <v>224052667</v>
      </c>
      <c r="E7" s="11">
        <f>+Ejecución!D9</f>
        <v>0</v>
      </c>
      <c r="F7" s="11">
        <f>+Ejecución!E9</f>
        <v>0</v>
      </c>
      <c r="G7" s="11">
        <f>+Ejecución!F9</f>
        <v>0</v>
      </c>
      <c r="H7" s="11">
        <f>+Ejecución!G9</f>
        <v>0</v>
      </c>
      <c r="I7" s="11">
        <f>+Ejecución!H9</f>
        <v>224052667</v>
      </c>
      <c r="J7" s="11">
        <f>+Ejecución!I9</f>
        <v>0</v>
      </c>
      <c r="K7" s="11">
        <f>+Ejecución!J9</f>
        <v>224052667</v>
      </c>
      <c r="L7" s="11">
        <f>+Ejecución!K9</f>
        <v>0</v>
      </c>
      <c r="M7" s="11">
        <f>+Ejecución!L9</f>
        <v>0</v>
      </c>
      <c r="N7" s="11">
        <f>+Ejecución!M9</f>
        <v>0</v>
      </c>
      <c r="O7" s="11">
        <f>+Ejecución!N9</f>
        <v>0</v>
      </c>
      <c r="P7" s="11">
        <f>+Ejecución!O9</f>
        <v>0</v>
      </c>
      <c r="Q7" s="12">
        <f>+L7/I7</f>
        <v>0</v>
      </c>
    </row>
  </sheetData>
  <mergeCells count="13">
    <mergeCell ref="B2:Q2"/>
    <mergeCell ref="L4:L5"/>
    <mergeCell ref="M4:M5"/>
    <mergeCell ref="N4:N5"/>
    <mergeCell ref="O4:O5"/>
    <mergeCell ref="P4:P5"/>
    <mergeCell ref="Q4:Q5"/>
    <mergeCell ref="B4:B5"/>
    <mergeCell ref="C4:C5"/>
    <mergeCell ref="D4:D5"/>
    <mergeCell ref="I4:I5"/>
    <mergeCell ref="J4:J5"/>
    <mergeCell ref="K4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E1" sqref="E1:H1048576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51" t="s">
        <v>47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2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2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2:17" x14ac:dyDescent="0.2">
      <c r="B6" s="15" t="str">
        <f>+Ejecución!A12</f>
        <v>2151212</v>
      </c>
      <c r="C6" s="15" t="str">
        <f>+Ejecución!B12</f>
        <v>PRESTACION DEL SERVICIO DE SALUD.</v>
      </c>
      <c r="D6" s="16">
        <f>+Ejecución!C12</f>
        <v>2237350865.2199998</v>
      </c>
      <c r="E6" s="16">
        <f>+Ejecución!D12</f>
        <v>0</v>
      </c>
      <c r="F6" s="16">
        <f>+Ejecución!E12</f>
        <v>0</v>
      </c>
      <c r="G6" s="16">
        <f>+Ejecución!F12</f>
        <v>0</v>
      </c>
      <c r="H6" s="16">
        <f>+Ejecución!G12</f>
        <v>0</v>
      </c>
      <c r="I6" s="16">
        <f>+Ejecución!H12</f>
        <v>2237350865.2199998</v>
      </c>
      <c r="J6" s="16">
        <f>+Ejecución!I12</f>
        <v>2184139444</v>
      </c>
      <c r="K6" s="16">
        <f>+Ejecución!J12</f>
        <v>53211421.219999999</v>
      </c>
      <c r="L6" s="16">
        <f>+Ejecución!K12</f>
        <v>2184139444</v>
      </c>
      <c r="M6" s="16">
        <f>+Ejecución!L12</f>
        <v>0</v>
      </c>
      <c r="N6" s="16">
        <f>+Ejecución!M12</f>
        <v>2184139444</v>
      </c>
      <c r="O6" s="16">
        <f>+Ejecución!N12</f>
        <v>2184139444</v>
      </c>
      <c r="P6" s="16">
        <f>+Ejecución!O12</f>
        <v>0</v>
      </c>
      <c r="Q6" s="17">
        <f t="shared" ref="Q6:Q7" si="0">+L6/I6</f>
        <v>0.97621677402182183</v>
      </c>
    </row>
    <row r="7" spans="2:17" x14ac:dyDescent="0.2">
      <c r="B7" s="10" t="str">
        <f>+Ejecución!A13</f>
        <v>215121201</v>
      </c>
      <c r="C7" s="10" t="str">
        <f>+Ejecución!B13</f>
        <v>Transferencias.</v>
      </c>
      <c r="D7" s="11">
        <f>+Ejecución!C13</f>
        <v>2237350865.2199998</v>
      </c>
      <c r="E7" s="11">
        <f>+Ejecución!D13</f>
        <v>0</v>
      </c>
      <c r="F7" s="11">
        <f>+Ejecución!E13</f>
        <v>0</v>
      </c>
      <c r="G7" s="11">
        <f>+Ejecución!F13</f>
        <v>0</v>
      </c>
      <c r="H7" s="11">
        <f>+Ejecución!G13</f>
        <v>0</v>
      </c>
      <c r="I7" s="11">
        <f>+Ejecución!H13</f>
        <v>2237350865.2199998</v>
      </c>
      <c r="J7" s="11">
        <f>+Ejecución!I13</f>
        <v>2184139444</v>
      </c>
      <c r="K7" s="11">
        <f>+Ejecución!J13</f>
        <v>53211421.219999999</v>
      </c>
      <c r="L7" s="11">
        <f>+Ejecución!K13</f>
        <v>2184139444</v>
      </c>
      <c r="M7" s="11">
        <f>+Ejecución!L13</f>
        <v>0</v>
      </c>
      <c r="N7" s="11">
        <f>+Ejecución!M13</f>
        <v>2184139444</v>
      </c>
      <c r="O7" s="11">
        <f>+Ejecución!N13</f>
        <v>2184139444</v>
      </c>
      <c r="P7" s="11">
        <f>+Ejecución!O13</f>
        <v>0</v>
      </c>
      <c r="Q7" s="12">
        <f t="shared" si="0"/>
        <v>0.97621677402182183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topLeftCell="A4" workbookViewId="0">
      <selection activeCell="D18" sqref="D18:M19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51" t="s">
        <v>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2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2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2:17" ht="22.5" x14ac:dyDescent="0.2">
      <c r="B6" s="15" t="str">
        <f>+Ejecución!A15</f>
        <v>2151261</v>
      </c>
      <c r="C6" s="15" t="str">
        <f>+Ejecución!B15</f>
        <v>TRABAJO E INGRESOS CON PRIORIDAD EN LA POBLACION CON MEJORES OPORTUNIDADES</v>
      </c>
      <c r="D6" s="16">
        <f>+Ejecución!C15</f>
        <v>1000000000</v>
      </c>
      <c r="E6" s="16">
        <f>+Ejecución!D15</f>
        <v>0</v>
      </c>
      <c r="F6" s="16">
        <f>+Ejecución!E15</f>
        <v>0</v>
      </c>
      <c r="G6" s="16">
        <f>+Ejecución!F15</f>
        <v>0</v>
      </c>
      <c r="H6" s="16">
        <f>+Ejecución!G15</f>
        <v>0</v>
      </c>
      <c r="I6" s="16">
        <f>+Ejecución!H15</f>
        <v>1000000000</v>
      </c>
      <c r="J6" s="16">
        <f>+Ejecución!I15</f>
        <v>228000000</v>
      </c>
      <c r="K6" s="16">
        <f>+Ejecución!J15</f>
        <v>772000000</v>
      </c>
      <c r="L6" s="16">
        <f>+Ejecución!K15</f>
        <v>0</v>
      </c>
      <c r="M6" s="16">
        <f>+Ejecución!L15</f>
        <v>228000000</v>
      </c>
      <c r="N6" s="16">
        <f>+Ejecución!M15</f>
        <v>0</v>
      </c>
      <c r="O6" s="16">
        <f>+Ejecución!N15</f>
        <v>0</v>
      </c>
      <c r="P6" s="16">
        <f>+Ejecución!O15</f>
        <v>0</v>
      </c>
      <c r="Q6" s="17">
        <f t="shared" ref="Q6:Q12" si="0">+L6/I6</f>
        <v>0</v>
      </c>
    </row>
    <row r="7" spans="2:17" x14ac:dyDescent="0.2">
      <c r="B7" s="10" t="str">
        <f>+Ejecución!A16</f>
        <v>215126101</v>
      </c>
      <c r="C7" s="10" t="str">
        <f>+Ejecución!B16</f>
        <v>Otros Proyectos de Inversión.</v>
      </c>
      <c r="D7" s="11">
        <f>+Ejecución!C16</f>
        <v>1000000000</v>
      </c>
      <c r="E7" s="11">
        <f>+Ejecución!D16</f>
        <v>0</v>
      </c>
      <c r="F7" s="11">
        <f>+Ejecución!E16</f>
        <v>0</v>
      </c>
      <c r="G7" s="11">
        <f>+Ejecución!F16</f>
        <v>0</v>
      </c>
      <c r="H7" s="11">
        <f>+Ejecución!G16</f>
        <v>0</v>
      </c>
      <c r="I7" s="11">
        <f>+Ejecución!H16</f>
        <v>1000000000</v>
      </c>
      <c r="J7" s="11">
        <f>+Ejecución!I16</f>
        <v>228000000</v>
      </c>
      <c r="K7" s="11">
        <f>+Ejecución!J16</f>
        <v>772000000</v>
      </c>
      <c r="L7" s="11">
        <f>+Ejecución!K16</f>
        <v>0</v>
      </c>
      <c r="M7" s="11">
        <f>+Ejecución!L16</f>
        <v>228000000</v>
      </c>
      <c r="N7" s="11">
        <f>+Ejecución!M16</f>
        <v>0</v>
      </c>
      <c r="O7" s="11">
        <f>+Ejecución!N16</f>
        <v>0</v>
      </c>
      <c r="P7" s="11">
        <f>+Ejecución!O16</f>
        <v>0</v>
      </c>
      <c r="Q7" s="12">
        <f t="shared" ref="Q7" si="1">+L7/I7</f>
        <v>0</v>
      </c>
    </row>
    <row r="8" spans="2:17" x14ac:dyDescent="0.2">
      <c r="B8" s="15" t="str">
        <f>+Ejecución!A35</f>
        <v>2151611</v>
      </c>
      <c r="C8" s="15" t="str">
        <f>+Ejecución!B35</f>
        <v>MODERNIZACION Y FORTALECIMIENTO INSTITUCIONAL.</v>
      </c>
      <c r="D8" s="16">
        <f>+Ejecución!C35</f>
        <v>1029308029.92</v>
      </c>
      <c r="E8" s="16">
        <f>+Ejecución!D35</f>
        <v>0</v>
      </c>
      <c r="F8" s="16">
        <f>+Ejecución!E35</f>
        <v>0</v>
      </c>
      <c r="G8" s="16">
        <f>+Ejecución!F35</f>
        <v>0</v>
      </c>
      <c r="H8" s="16">
        <f>+Ejecución!G35</f>
        <v>0</v>
      </c>
      <c r="I8" s="16">
        <f>+Ejecución!H35</f>
        <v>1029308029.92</v>
      </c>
      <c r="J8" s="16">
        <f>+Ejecución!I35</f>
        <v>976000000</v>
      </c>
      <c r="K8" s="16">
        <f>+Ejecución!J35</f>
        <v>53308029.920000002</v>
      </c>
      <c r="L8" s="16">
        <f>+Ejecución!K35</f>
        <v>17000000</v>
      </c>
      <c r="M8" s="16">
        <f>+Ejecución!L35</f>
        <v>959000000</v>
      </c>
      <c r="N8" s="16">
        <f>+Ejecución!M37</f>
        <v>5423854980.3299999</v>
      </c>
      <c r="O8" s="16">
        <f>+Ejecución!N37</f>
        <v>5423854980.3299999</v>
      </c>
      <c r="P8" s="16">
        <f>+Ejecución!O37</f>
        <v>0</v>
      </c>
      <c r="Q8" s="17">
        <f t="shared" si="0"/>
        <v>1.6515950042011503E-2</v>
      </c>
    </row>
    <row r="9" spans="2:17" x14ac:dyDescent="0.2">
      <c r="B9" s="10" t="str">
        <f>+Ejecución!A36</f>
        <v>215161101</v>
      </c>
      <c r="C9" s="10" t="str">
        <f>+Ejecución!B36</f>
        <v>Otros Proyectos de Inversión.</v>
      </c>
      <c r="D9" s="11">
        <f>+Ejecución!C36</f>
        <v>1029308029.92</v>
      </c>
      <c r="E9" s="11">
        <f>+Ejecución!D36</f>
        <v>0</v>
      </c>
      <c r="F9" s="11">
        <f>+Ejecución!E36</f>
        <v>0</v>
      </c>
      <c r="G9" s="11">
        <f>+Ejecución!F36</f>
        <v>0</v>
      </c>
      <c r="H9" s="11">
        <f>+Ejecución!G36</f>
        <v>0</v>
      </c>
      <c r="I9" s="11">
        <f>+Ejecución!H36</f>
        <v>1029308029.92</v>
      </c>
      <c r="J9" s="11">
        <f>+Ejecución!I36</f>
        <v>976000000</v>
      </c>
      <c r="K9" s="11">
        <f>+Ejecución!J36</f>
        <v>53308029.920000002</v>
      </c>
      <c r="L9" s="11">
        <f>+Ejecución!K36</f>
        <v>17000000</v>
      </c>
      <c r="M9" s="11">
        <f>+Ejecución!L36</f>
        <v>959000000</v>
      </c>
      <c r="N9" s="11">
        <f>+Ejecución!M38</f>
        <v>5066649124.3299999</v>
      </c>
      <c r="O9" s="11">
        <f>+Ejecución!N38</f>
        <v>5066649124.3299999</v>
      </c>
      <c r="P9" s="11">
        <f>+Ejecución!O38</f>
        <v>0</v>
      </c>
      <c r="Q9" s="12">
        <f t="shared" si="0"/>
        <v>1.6515950042011503E-2</v>
      </c>
    </row>
    <row r="10" spans="2:17" x14ac:dyDescent="0.2">
      <c r="B10" s="15" t="str">
        <f>+Ejecución!A37</f>
        <v>2151613</v>
      </c>
      <c r="C10" s="15" t="str">
        <f>+Ejecución!B37</f>
        <v>FINANZAS SANAS.</v>
      </c>
      <c r="D10" s="16">
        <f>+Ejecución!C37</f>
        <v>5423854980.3299999</v>
      </c>
      <c r="E10" s="16">
        <f>+Ejecución!D37</f>
        <v>0</v>
      </c>
      <c r="F10" s="16">
        <f>+Ejecución!E37</f>
        <v>0</v>
      </c>
      <c r="G10" s="16">
        <f>+Ejecución!F37</f>
        <v>0</v>
      </c>
      <c r="H10" s="16">
        <f>+Ejecución!G37</f>
        <v>0</v>
      </c>
      <c r="I10" s="16">
        <f>+Ejecución!H37</f>
        <v>5423854980.3299999</v>
      </c>
      <c r="J10" s="16">
        <f>+Ejecución!I37</f>
        <v>5423854980.3299999</v>
      </c>
      <c r="K10" s="16">
        <f>+Ejecución!J37</f>
        <v>0</v>
      </c>
      <c r="L10" s="16">
        <f>+Ejecución!K37</f>
        <v>5423854980.3299999</v>
      </c>
      <c r="M10" s="16">
        <f>+Ejecución!L37</f>
        <v>0</v>
      </c>
      <c r="N10" s="16">
        <f>+Ejecución!M39</f>
        <v>357205856</v>
      </c>
      <c r="O10" s="16">
        <f>+Ejecución!N39</f>
        <v>357205856</v>
      </c>
      <c r="P10" s="16">
        <f>+Ejecución!O39</f>
        <v>0</v>
      </c>
      <c r="Q10" s="17">
        <f t="shared" si="0"/>
        <v>1</v>
      </c>
    </row>
    <row r="11" spans="2:17" x14ac:dyDescent="0.2">
      <c r="B11" s="10" t="str">
        <f>+Ejecución!A38</f>
        <v>215161302</v>
      </c>
      <c r="C11" s="10" t="str">
        <f>+Ejecución!B38</f>
        <v>Saneamiento Fiscal - FONPET  10%</v>
      </c>
      <c r="D11" s="11">
        <f>+Ejecución!C38</f>
        <v>5066649124.3299999</v>
      </c>
      <c r="E11" s="11">
        <f>+Ejecución!D38</f>
        <v>0</v>
      </c>
      <c r="F11" s="11">
        <f>+Ejecución!E38</f>
        <v>0</v>
      </c>
      <c r="G11" s="11">
        <f>+Ejecución!F38</f>
        <v>0</v>
      </c>
      <c r="H11" s="11">
        <f>+Ejecución!G38</f>
        <v>0</v>
      </c>
      <c r="I11" s="11">
        <f>+Ejecución!H38</f>
        <v>5066649124.3299999</v>
      </c>
      <c r="J11" s="11">
        <f>+Ejecución!I38</f>
        <v>5066649124.3299999</v>
      </c>
      <c r="K11" s="11">
        <f>+Ejecución!J38</f>
        <v>0</v>
      </c>
      <c r="L11" s="11">
        <f>+Ejecución!K38</f>
        <v>5066649124.3299999</v>
      </c>
      <c r="M11" s="11">
        <f>+Ejecución!L38</f>
        <v>0</v>
      </c>
      <c r="N11" s="11">
        <f>+Ejecución!M40</f>
        <v>25534929</v>
      </c>
      <c r="O11" s="11">
        <f>+Ejecución!N40</f>
        <v>25478629</v>
      </c>
      <c r="P11" s="11">
        <f>+Ejecución!O40</f>
        <v>56300</v>
      </c>
      <c r="Q11" s="12">
        <f t="shared" si="0"/>
        <v>1</v>
      </c>
    </row>
    <row r="12" spans="2:17" x14ac:dyDescent="0.2">
      <c r="B12" s="10" t="str">
        <f>+Ejecución!A39</f>
        <v>215161303</v>
      </c>
      <c r="C12" s="10" t="str">
        <f>+Ejecución!B39</f>
        <v>Saneamiento Fiscal - FONPET 20% Impuesto de Registro.</v>
      </c>
      <c r="D12" s="11">
        <f>+Ejecución!C39</f>
        <v>357205856</v>
      </c>
      <c r="E12" s="11">
        <f>+Ejecución!D39</f>
        <v>0</v>
      </c>
      <c r="F12" s="11">
        <f>+Ejecución!E39</f>
        <v>0</v>
      </c>
      <c r="G12" s="11">
        <f>+Ejecución!F39</f>
        <v>0</v>
      </c>
      <c r="H12" s="11">
        <f>+Ejecución!G39</f>
        <v>0</v>
      </c>
      <c r="I12" s="11">
        <f>+Ejecución!H39</f>
        <v>357205856</v>
      </c>
      <c r="J12" s="11">
        <f>+Ejecución!I39</f>
        <v>357205856</v>
      </c>
      <c r="K12" s="11">
        <f>+Ejecución!J39</f>
        <v>0</v>
      </c>
      <c r="L12" s="11">
        <f>+Ejecución!K39</f>
        <v>357205856</v>
      </c>
      <c r="M12" s="11">
        <f>+Ejecución!L39</f>
        <v>0</v>
      </c>
      <c r="N12" s="11">
        <f>+Ejecución!M41</f>
        <v>25534929</v>
      </c>
      <c r="O12" s="11">
        <f>+Ejecución!N41</f>
        <v>25478629</v>
      </c>
      <c r="P12" s="11">
        <f>+Ejecución!O41</f>
        <v>56300</v>
      </c>
      <c r="Q12" s="12">
        <f t="shared" si="0"/>
        <v>1</v>
      </c>
    </row>
    <row r="13" spans="2:17" ht="13.5" thickBot="1" x14ac:dyDescent="0.25"/>
    <row r="14" spans="2:17" ht="13.5" thickBot="1" x14ac:dyDescent="0.25">
      <c r="B14" s="51" t="s">
        <v>57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</row>
    <row r="16" spans="2:17" x14ac:dyDescent="0.2">
      <c r="B16" s="43" t="s">
        <v>0</v>
      </c>
      <c r="C16" s="45" t="s">
        <v>1</v>
      </c>
      <c r="D16" s="41" t="s">
        <v>2</v>
      </c>
      <c r="E16" s="6" t="s">
        <v>3</v>
      </c>
      <c r="F16" s="7"/>
      <c r="G16" s="7"/>
      <c r="H16" s="8"/>
      <c r="I16" s="41" t="s">
        <v>4</v>
      </c>
      <c r="J16" s="41" t="s">
        <v>5</v>
      </c>
      <c r="K16" s="41" t="s">
        <v>6</v>
      </c>
      <c r="L16" s="41" t="s">
        <v>7</v>
      </c>
      <c r="M16" s="41" t="s">
        <v>8</v>
      </c>
      <c r="N16" s="41" t="s">
        <v>9</v>
      </c>
      <c r="O16" s="41" t="s">
        <v>10</v>
      </c>
      <c r="P16" s="41" t="s">
        <v>11</v>
      </c>
      <c r="Q16" s="41" t="s">
        <v>12</v>
      </c>
    </row>
    <row r="17" spans="2:17" x14ac:dyDescent="0.2">
      <c r="B17" s="44"/>
      <c r="C17" s="46"/>
      <c r="D17" s="42"/>
      <c r="E17" s="9" t="s">
        <v>13</v>
      </c>
      <c r="F17" s="9" t="s">
        <v>14</v>
      </c>
      <c r="G17" s="9" t="s">
        <v>15</v>
      </c>
      <c r="H17" s="9" t="s">
        <v>16</v>
      </c>
      <c r="I17" s="42"/>
      <c r="J17" s="42"/>
      <c r="K17" s="42"/>
      <c r="L17" s="42"/>
      <c r="M17" s="42"/>
      <c r="N17" s="42"/>
      <c r="O17" s="42"/>
      <c r="P17" s="42"/>
      <c r="Q17" s="42"/>
    </row>
    <row r="18" spans="2:17" x14ac:dyDescent="0.2">
      <c r="B18" s="15" t="e">
        <f>+Ejecución!#REF!</f>
        <v>#REF!</v>
      </c>
      <c r="C18" s="15" t="e">
        <f>+Ejecución!#REF!</f>
        <v>#REF!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 t="e">
        <f>+Ejecución!#REF!</f>
        <v>#REF!</v>
      </c>
      <c r="O18" s="16" t="e">
        <f>+Ejecución!#REF!</f>
        <v>#REF!</v>
      </c>
      <c r="P18" s="16" t="e">
        <f>+Ejecución!#REF!</f>
        <v>#REF!</v>
      </c>
      <c r="Q18" s="17" t="e">
        <f>+L18/I18</f>
        <v>#DIV/0!</v>
      </c>
    </row>
    <row r="19" spans="2:17" x14ac:dyDescent="0.2">
      <c r="B19" s="10" t="e">
        <f>+Ejecución!#REF!</f>
        <v>#REF!</v>
      </c>
      <c r="C19" s="10" t="e">
        <f>+Ejecución!#REF!</f>
        <v>#REF!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 t="e">
        <f>+L19/I19</f>
        <v>#DIV/0!</v>
      </c>
    </row>
  </sheetData>
  <mergeCells count="26">
    <mergeCell ref="Q16:Q17"/>
    <mergeCell ref="O4:O5"/>
    <mergeCell ref="P4:P5"/>
    <mergeCell ref="Q4:Q5"/>
    <mergeCell ref="B14:Q14"/>
    <mergeCell ref="B16:B17"/>
    <mergeCell ref="C16:C17"/>
    <mergeCell ref="D16:D17"/>
    <mergeCell ref="I16:I17"/>
    <mergeCell ref="J16:J17"/>
    <mergeCell ref="K16:K17"/>
    <mergeCell ref="L16:L17"/>
    <mergeCell ref="M16:M17"/>
    <mergeCell ref="N16:N17"/>
    <mergeCell ref="O16:O17"/>
    <mergeCell ref="P16:P17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H1" sqref="E1:H1048576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51" t="s">
        <v>48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2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2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2:17" ht="22.5" x14ac:dyDescent="0.2">
      <c r="B6" s="15" t="str">
        <f>+Ejecución!A18</f>
        <v>2151281</v>
      </c>
      <c r="C6" s="15" t="str">
        <f>+Ejecución!B18</f>
        <v>INFRAESTRUCTURA, DOTACIÓN, FORMACION, APOYO, INCENTIVOS Y ASISTENCIA TÉCNICA PARA LA INCLUSION SOCIAL.</v>
      </c>
      <c r="D6" s="16">
        <f>+Ejecución!C18</f>
        <v>1036147007.53</v>
      </c>
      <c r="E6" s="16">
        <f>+Ejecución!D18</f>
        <v>0</v>
      </c>
      <c r="F6" s="16">
        <f>+Ejecución!E18</f>
        <v>0</v>
      </c>
      <c r="G6" s="16">
        <f>+Ejecución!F18</f>
        <v>0</v>
      </c>
      <c r="H6" s="16">
        <f>+Ejecución!G18</f>
        <v>0</v>
      </c>
      <c r="I6" s="16">
        <f>+Ejecución!H18</f>
        <v>1036147007.53</v>
      </c>
      <c r="J6" s="16">
        <f>+Ejecución!I18</f>
        <v>636084990.26999998</v>
      </c>
      <c r="K6" s="16">
        <f>+Ejecución!J18</f>
        <v>400062017.25999999</v>
      </c>
      <c r="L6" s="16">
        <f>+Ejecución!K18</f>
        <v>36000000</v>
      </c>
      <c r="M6" s="16">
        <f>+Ejecución!L18</f>
        <v>600084990.26999998</v>
      </c>
      <c r="N6" s="16">
        <f>+Ejecución!M15</f>
        <v>0</v>
      </c>
      <c r="O6" s="16">
        <f>+Ejecución!N15</f>
        <v>0</v>
      </c>
      <c r="P6" s="16">
        <f>+Ejecución!O15</f>
        <v>0</v>
      </c>
      <c r="Q6" s="17">
        <f t="shared" ref="Q6:Q7" si="0">+L6/I6</f>
        <v>3.474410458977046E-2</v>
      </c>
    </row>
    <row r="7" spans="2:17" x14ac:dyDescent="0.2">
      <c r="B7" s="10" t="str">
        <f>+Ejecución!A19</f>
        <v>215128101</v>
      </c>
      <c r="C7" s="10" t="str">
        <f>+Ejecución!B19</f>
        <v>Otros Proyectos de Inversión.</v>
      </c>
      <c r="D7" s="11">
        <f>+Ejecución!C19</f>
        <v>1036147007.53</v>
      </c>
      <c r="E7" s="11">
        <f>+Ejecución!D19</f>
        <v>0</v>
      </c>
      <c r="F7" s="11">
        <f>+Ejecución!E19</f>
        <v>0</v>
      </c>
      <c r="G7" s="11">
        <f>+Ejecución!F19</f>
        <v>0</v>
      </c>
      <c r="H7" s="11">
        <f>+Ejecución!G19</f>
        <v>0</v>
      </c>
      <c r="I7" s="11">
        <f>+Ejecución!H19</f>
        <v>1036147007.53</v>
      </c>
      <c r="J7" s="11">
        <f>+Ejecución!I19</f>
        <v>636084990.26999998</v>
      </c>
      <c r="K7" s="11">
        <f>+Ejecución!J19</f>
        <v>400062017.25999999</v>
      </c>
      <c r="L7" s="11">
        <f>+Ejecución!K19</f>
        <v>36000000</v>
      </c>
      <c r="M7" s="11">
        <f>+Ejecución!L19</f>
        <v>600084990.26999998</v>
      </c>
      <c r="N7" s="11">
        <f>+Ejecución!M16</f>
        <v>0</v>
      </c>
      <c r="O7" s="11">
        <f>+Ejecución!N16</f>
        <v>0</v>
      </c>
      <c r="P7" s="11">
        <f>+Ejecución!O16</f>
        <v>0</v>
      </c>
      <c r="Q7" s="12">
        <f t="shared" si="0"/>
        <v>3.474410458977046E-2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D6" sqref="D6:M7"/>
    </sheetView>
  </sheetViews>
  <sheetFormatPr baseColWidth="10" defaultRowHeight="12.75" x14ac:dyDescent="0.2"/>
  <cols>
    <col min="1" max="1" width="5.140625" customWidth="1"/>
    <col min="3" max="3" width="55.285156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51" t="s">
        <v>49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2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2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2:17" ht="22.5" x14ac:dyDescent="0.2">
      <c r="B6" s="15" t="str">
        <f>+Ejecución!A22</f>
        <v>2151311</v>
      </c>
      <c r="C6" s="15" t="str">
        <f>+Ejecución!B22</f>
        <v>CONSERVACIÓN, PRESERVACIÓN Y USO SOSTENIBLE DE LA BIODIVERSIDAD Y DE LOS RECURSOS NATURALES.</v>
      </c>
      <c r="D6" s="16">
        <f>+Ejecución!C22</f>
        <v>494699579.92000002</v>
      </c>
      <c r="E6" s="16">
        <f>+Ejecución!D22</f>
        <v>0</v>
      </c>
      <c r="F6" s="16">
        <f>+Ejecución!E22</f>
        <v>0</v>
      </c>
      <c r="G6" s="16">
        <f>+Ejecución!F22</f>
        <v>0</v>
      </c>
      <c r="H6" s="16">
        <f>+Ejecución!G22</f>
        <v>0</v>
      </c>
      <c r="I6" s="16">
        <f>+Ejecución!H22</f>
        <v>494699579.92000002</v>
      </c>
      <c r="J6" s="16">
        <f>+Ejecución!I22</f>
        <v>0</v>
      </c>
      <c r="K6" s="16">
        <f>+Ejecución!J22</f>
        <v>494699579.92000002</v>
      </c>
      <c r="L6" s="16">
        <f>+Ejecución!K22</f>
        <v>0</v>
      </c>
      <c r="M6" s="16">
        <f>+Ejecución!L22</f>
        <v>0</v>
      </c>
      <c r="N6" s="16">
        <f>+Ejecución!M19</f>
        <v>0</v>
      </c>
      <c r="O6" s="16">
        <f>+Ejecución!N19</f>
        <v>0</v>
      </c>
      <c r="P6" s="16">
        <f>+Ejecución!O19</f>
        <v>0</v>
      </c>
      <c r="Q6" s="17">
        <f t="shared" ref="Q6:Q7" si="0">+L6/I6</f>
        <v>0</v>
      </c>
    </row>
    <row r="7" spans="2:17" x14ac:dyDescent="0.2">
      <c r="B7" s="10" t="str">
        <f>+Ejecución!A23</f>
        <v>215131101</v>
      </c>
      <c r="C7" s="10" t="str">
        <f>+Ejecución!B23</f>
        <v>Otros Proyectos de Inversión - LEY 99</v>
      </c>
      <c r="D7" s="11">
        <f>+Ejecución!C23</f>
        <v>494699579.92000002</v>
      </c>
      <c r="E7" s="11">
        <f>+Ejecución!D23</f>
        <v>0</v>
      </c>
      <c r="F7" s="11">
        <f>+Ejecución!E23</f>
        <v>0</v>
      </c>
      <c r="G7" s="11">
        <f>+Ejecución!F23</f>
        <v>0</v>
      </c>
      <c r="H7" s="11">
        <f>+Ejecución!G23</f>
        <v>0</v>
      </c>
      <c r="I7" s="11">
        <f>+Ejecución!H23</f>
        <v>494699579.92000002</v>
      </c>
      <c r="J7" s="11">
        <f>+Ejecución!I23</f>
        <v>0</v>
      </c>
      <c r="K7" s="11">
        <f>+Ejecución!J23</f>
        <v>494699579.92000002</v>
      </c>
      <c r="L7" s="11">
        <f>+Ejecución!K23</f>
        <v>0</v>
      </c>
      <c r="M7" s="11">
        <f>+Ejecución!L23</f>
        <v>0</v>
      </c>
      <c r="N7" s="11">
        <f>+Ejecución!M20</f>
        <v>0</v>
      </c>
      <c r="O7" s="11">
        <f>+Ejecución!N20</f>
        <v>0</v>
      </c>
      <c r="P7" s="11">
        <f>+Ejecución!O20</f>
        <v>0</v>
      </c>
      <c r="Q7" s="12">
        <f t="shared" si="0"/>
        <v>0</v>
      </c>
    </row>
    <row r="8" spans="2:17" ht="13.5" thickBot="1" x14ac:dyDescent="0.25"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13.5" thickBot="1" x14ac:dyDescent="0.25">
      <c r="B9" s="51" t="s">
        <v>58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1" spans="2:17" x14ac:dyDescent="0.2">
      <c r="B11" s="43" t="s">
        <v>0</v>
      </c>
      <c r="C11" s="45" t="s">
        <v>1</v>
      </c>
      <c r="D11" s="41" t="s">
        <v>2</v>
      </c>
      <c r="E11" s="6" t="s">
        <v>3</v>
      </c>
      <c r="F11" s="7"/>
      <c r="G11" s="7"/>
      <c r="H11" s="8"/>
      <c r="I11" s="41" t="s">
        <v>4</v>
      </c>
      <c r="J11" s="41" t="s">
        <v>5</v>
      </c>
      <c r="K11" s="41" t="s">
        <v>6</v>
      </c>
      <c r="L11" s="41" t="s">
        <v>7</v>
      </c>
      <c r="M11" s="41" t="s">
        <v>8</v>
      </c>
      <c r="N11" s="41" t="s">
        <v>9</v>
      </c>
      <c r="O11" s="41" t="s">
        <v>10</v>
      </c>
      <c r="P11" s="41" t="s">
        <v>11</v>
      </c>
      <c r="Q11" s="41" t="s">
        <v>12</v>
      </c>
    </row>
    <row r="12" spans="2:17" x14ac:dyDescent="0.2">
      <c r="B12" s="44"/>
      <c r="C12" s="46"/>
      <c r="D12" s="42"/>
      <c r="E12" s="9" t="s">
        <v>13</v>
      </c>
      <c r="F12" s="9" t="s">
        <v>14</v>
      </c>
      <c r="G12" s="9" t="s">
        <v>15</v>
      </c>
      <c r="H12" s="9" t="s">
        <v>16</v>
      </c>
      <c r="I12" s="42"/>
      <c r="J12" s="42"/>
      <c r="K12" s="42"/>
      <c r="L12" s="42"/>
      <c r="M12" s="42"/>
      <c r="N12" s="42"/>
      <c r="O12" s="42"/>
      <c r="P12" s="42"/>
      <c r="Q12" s="42"/>
    </row>
    <row r="13" spans="2:17" x14ac:dyDescent="0.2">
      <c r="B13" s="15" t="e">
        <f>+Ejecución!#REF!</f>
        <v>#REF!</v>
      </c>
      <c r="C13" s="15" t="e">
        <f>+Ejecución!#REF!</f>
        <v>#REF!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 t="e">
        <f>+Ejecución!#REF!</f>
        <v>#REF!</v>
      </c>
      <c r="O13" s="16" t="e">
        <f>+Ejecución!#REF!</f>
        <v>#REF!</v>
      </c>
      <c r="P13" s="16" t="e">
        <f>+Ejecución!#REF!</f>
        <v>#REF!</v>
      </c>
      <c r="Q13" s="17" t="e">
        <f>+L13/I13</f>
        <v>#DIV/0!</v>
      </c>
    </row>
    <row r="14" spans="2:17" x14ac:dyDescent="0.2">
      <c r="B14" s="10" t="e">
        <f>+Ejecución!#REF!</f>
        <v>#REF!</v>
      </c>
      <c r="C14" s="10" t="e">
        <f>+Ejecución!#REF!</f>
        <v>#REF!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 t="e">
        <f>+Ejecución!#REF!</f>
        <v>#REF!</v>
      </c>
      <c r="O14" s="11" t="e">
        <f>+Ejecución!#REF!</f>
        <v>#REF!</v>
      </c>
      <c r="P14" s="11" t="e">
        <f>+Ejecución!#REF!</f>
        <v>#REF!</v>
      </c>
      <c r="Q14" s="12" t="e">
        <f>+L14/I14</f>
        <v>#DIV/0!</v>
      </c>
    </row>
  </sheetData>
  <mergeCells count="26"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I17" sqref="I17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1:17" ht="13.5" thickBot="1" x14ac:dyDescent="0.25"/>
    <row r="2" spans="1:17" ht="13.5" thickBot="1" x14ac:dyDescent="0.25">
      <c r="B2" s="51" t="s">
        <v>167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1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1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1:17" x14ac:dyDescent="0.2">
      <c r="B6" s="15" t="str">
        <f>+Ejecución!A26</f>
        <v>2151432</v>
      </c>
      <c r="C6" s="15" t="str">
        <f>+Ejecución!B26</f>
        <v>INFRAESTRUCTURA FISICA, SOCIAL Y DE CONECTIVIDAD.</v>
      </c>
      <c r="D6" s="16">
        <f>+Ejecución!C26</f>
        <v>49286450</v>
      </c>
      <c r="E6" s="16">
        <f>+Ejecución!D26</f>
        <v>0</v>
      </c>
      <c r="F6" s="16">
        <f>+Ejecución!E26</f>
        <v>0</v>
      </c>
      <c r="G6" s="16">
        <f>+Ejecución!F26</f>
        <v>0</v>
      </c>
      <c r="H6" s="16">
        <f>+Ejecución!G26</f>
        <v>0</v>
      </c>
      <c r="I6" s="16">
        <f>+Ejecución!H26</f>
        <v>49286450</v>
      </c>
      <c r="J6" s="16">
        <f>+Ejecución!I26</f>
        <v>0</v>
      </c>
      <c r="K6" s="16">
        <f>+Ejecución!J26</f>
        <v>49286450</v>
      </c>
      <c r="L6" s="16">
        <f>+Ejecución!K26</f>
        <v>0</v>
      </c>
      <c r="M6" s="16">
        <f>+Ejecución!L26</f>
        <v>0</v>
      </c>
      <c r="N6" s="16">
        <f>+Ejecución!M56</f>
        <v>10529032</v>
      </c>
      <c r="O6" s="16">
        <f>+Ejecución!N56</f>
        <v>10529032</v>
      </c>
      <c r="P6" s="16">
        <f>+Ejecución!O56</f>
        <v>0</v>
      </c>
      <c r="Q6" s="17">
        <f>+L6/I6</f>
        <v>0</v>
      </c>
    </row>
    <row r="7" spans="1:17" x14ac:dyDescent="0.2">
      <c r="A7" s="19"/>
      <c r="B7" s="10" t="str">
        <f>+Ejecución!A27</f>
        <v>215143201</v>
      </c>
      <c r="C7" s="10" t="str">
        <f>+Ejecución!B27</f>
        <v>Transferencias.</v>
      </c>
      <c r="D7" s="11">
        <f>+Ejecución!C27</f>
        <v>49286450</v>
      </c>
      <c r="E7" s="11">
        <f>+Ejecución!D27</f>
        <v>0</v>
      </c>
      <c r="F7" s="11">
        <f>+Ejecución!E27</f>
        <v>0</v>
      </c>
      <c r="G7" s="11">
        <f>+Ejecución!F27</f>
        <v>0</v>
      </c>
      <c r="H7" s="11">
        <f>+Ejecución!G27</f>
        <v>0</v>
      </c>
      <c r="I7" s="11">
        <f>+Ejecución!H27</f>
        <v>49286450</v>
      </c>
      <c r="J7" s="11">
        <f>+Ejecución!I27</f>
        <v>0</v>
      </c>
      <c r="K7" s="11">
        <f>+Ejecución!J27</f>
        <v>49286450</v>
      </c>
      <c r="L7" s="11">
        <f>+Ejecución!K27</f>
        <v>0</v>
      </c>
      <c r="M7" s="11">
        <f>+Ejecución!L27</f>
        <v>0</v>
      </c>
      <c r="N7" s="11" t="e">
        <f>+Ejecución!#REF!</f>
        <v>#REF!</v>
      </c>
      <c r="O7" s="11" t="e">
        <f>+Ejecución!#REF!</f>
        <v>#REF!</v>
      </c>
      <c r="P7" s="11" t="e">
        <f>+Ejecución!#REF!</f>
        <v>#REF!</v>
      </c>
      <c r="Q7" s="12">
        <f>+L7/I7</f>
        <v>0</v>
      </c>
    </row>
    <row r="8" spans="1:17" ht="13.5" thickBot="1" x14ac:dyDescent="0.25">
      <c r="B8" s="37"/>
      <c r="C8" s="38"/>
      <c r="D8" s="39"/>
      <c r="E8" s="36"/>
      <c r="F8" s="36"/>
      <c r="G8" s="36"/>
      <c r="H8" s="36"/>
      <c r="I8" s="39"/>
      <c r="J8" s="39"/>
      <c r="K8" s="39"/>
      <c r="L8" s="39"/>
      <c r="M8" s="39"/>
      <c r="N8" s="39"/>
      <c r="O8" s="39"/>
      <c r="P8" s="39"/>
      <c r="Q8" s="39"/>
    </row>
    <row r="9" spans="1:17" ht="13.5" thickBot="1" x14ac:dyDescent="0.25">
      <c r="B9" s="51" t="s">
        <v>55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1" spans="1:17" x14ac:dyDescent="0.2">
      <c r="B11" s="43" t="s">
        <v>0</v>
      </c>
      <c r="C11" s="45" t="s">
        <v>1</v>
      </c>
      <c r="D11" s="41" t="s">
        <v>2</v>
      </c>
      <c r="E11" s="6" t="s">
        <v>3</v>
      </c>
      <c r="F11" s="7"/>
      <c r="G11" s="7"/>
      <c r="H11" s="8"/>
      <c r="I11" s="41" t="s">
        <v>4</v>
      </c>
      <c r="J11" s="41" t="s">
        <v>5</v>
      </c>
      <c r="K11" s="41" t="s">
        <v>6</v>
      </c>
      <c r="L11" s="41" t="s">
        <v>7</v>
      </c>
      <c r="M11" s="41" t="s">
        <v>8</v>
      </c>
      <c r="N11" s="41" t="s">
        <v>9</v>
      </c>
      <c r="O11" s="41" t="s">
        <v>10</v>
      </c>
      <c r="P11" s="41" t="s">
        <v>11</v>
      </c>
      <c r="Q11" s="41" t="s">
        <v>12</v>
      </c>
    </row>
    <row r="12" spans="1:17" x14ac:dyDescent="0.2">
      <c r="B12" s="44"/>
      <c r="C12" s="46"/>
      <c r="D12" s="42"/>
      <c r="E12" s="9" t="s">
        <v>13</v>
      </c>
      <c r="F12" s="9" t="s">
        <v>14</v>
      </c>
      <c r="G12" s="9" t="s">
        <v>15</v>
      </c>
      <c r="H12" s="9" t="s">
        <v>16</v>
      </c>
      <c r="I12" s="42"/>
      <c r="J12" s="42"/>
      <c r="K12" s="42"/>
      <c r="L12" s="42"/>
      <c r="M12" s="42"/>
      <c r="N12" s="42"/>
      <c r="O12" s="42"/>
      <c r="P12" s="42"/>
      <c r="Q12" s="42"/>
    </row>
    <row r="13" spans="1:17" s="18" customFormat="1" x14ac:dyDescent="0.2">
      <c r="B13" s="15" t="str">
        <f>+Ejecución!A57</f>
        <v>2231432</v>
      </c>
      <c r="C13" s="15" t="str">
        <f>+Ejecución!B57</f>
        <v>INFRAESTRUCTURA FÍSICA, SOCIAL Y DE CONECTIVIDAD</v>
      </c>
      <c r="D13" s="16">
        <f>+Ejecución!C57</f>
        <v>10110000000</v>
      </c>
      <c r="E13" s="16">
        <f>+Ejecución!D57</f>
        <v>0</v>
      </c>
      <c r="F13" s="16">
        <f>+Ejecución!E57</f>
        <v>0</v>
      </c>
      <c r="G13" s="16">
        <f>+Ejecución!F57</f>
        <v>0</v>
      </c>
      <c r="H13" s="16">
        <f>+Ejecución!G57</f>
        <v>0</v>
      </c>
      <c r="I13" s="16">
        <f>+Ejecución!H57</f>
        <v>10110000000</v>
      </c>
      <c r="J13" s="16">
        <f>+Ejecución!I57</f>
        <v>2976999032</v>
      </c>
      <c r="K13" s="16">
        <f>+Ejecución!J57</f>
        <v>7133000968</v>
      </c>
      <c r="L13" s="16">
        <f>+Ejecución!K57</f>
        <v>147929032</v>
      </c>
      <c r="M13" s="16">
        <f>+Ejecución!L57</f>
        <v>2829070000</v>
      </c>
      <c r="N13" s="16">
        <f>+Ejecución!M66</f>
        <v>0</v>
      </c>
      <c r="O13" s="16">
        <f>+Ejecución!N66</f>
        <v>0</v>
      </c>
      <c r="P13" s="16">
        <f>+Ejecución!O66</f>
        <v>0</v>
      </c>
      <c r="Q13" s="17">
        <f>+L13/I13</f>
        <v>1.4631951730959446E-2</v>
      </c>
    </row>
    <row r="14" spans="1:17" ht="22.5" x14ac:dyDescent="0.2">
      <c r="B14" s="10" t="str">
        <f>+Ejecución!A58</f>
        <v>223143201</v>
      </c>
      <c r="C14" s="10" t="str">
        <f>+Ejecución!B58</f>
        <v>Mantenimiento, mejoramiento y rehabilitación de la infraestructura vial en el departamento de Nariño. - Regalias Antiguo Régimen</v>
      </c>
      <c r="D14" s="11">
        <f>+Ejecución!C58</f>
        <v>110000000</v>
      </c>
      <c r="E14" s="11">
        <f>+Ejecución!D58</f>
        <v>0</v>
      </c>
      <c r="F14" s="11">
        <f>+Ejecución!E58</f>
        <v>0</v>
      </c>
      <c r="G14" s="11">
        <f>+Ejecución!F58</f>
        <v>0</v>
      </c>
      <c r="H14" s="11">
        <f>+Ejecución!G58</f>
        <v>0</v>
      </c>
      <c r="I14" s="11">
        <f>+Ejecución!H58</f>
        <v>110000000</v>
      </c>
      <c r="J14" s="11">
        <f>+Ejecución!I58</f>
        <v>0</v>
      </c>
      <c r="K14" s="11">
        <f>+Ejecución!J58</f>
        <v>110000000</v>
      </c>
      <c r="L14" s="11">
        <f>+Ejecución!K58</f>
        <v>0</v>
      </c>
      <c r="M14" s="11">
        <f>+Ejecución!L58</f>
        <v>0</v>
      </c>
      <c r="N14" s="11" t="e">
        <f>+Ejecución!#REF!</f>
        <v>#REF!</v>
      </c>
      <c r="O14" s="11" t="e">
        <f>+Ejecución!#REF!</f>
        <v>#REF!</v>
      </c>
      <c r="P14" s="11" t="e">
        <f>+Ejecución!#REF!</f>
        <v>#REF!</v>
      </c>
      <c r="Q14" s="12">
        <f>+L14/I14</f>
        <v>0</v>
      </c>
    </row>
    <row r="15" spans="1:17" ht="22.5" x14ac:dyDescent="0.2">
      <c r="B15" s="15" t="str">
        <f>+Ejecución!A59</f>
        <v>223143202</v>
      </c>
      <c r="C15" s="10" t="str">
        <f>+Ejecución!B59</f>
        <v>Mantenimiento, mejoramiento y rehabilitación de la infraestructura vial en el departamento de Nariño.  Cofinanciación</v>
      </c>
      <c r="D15" s="11">
        <f>+Ejecución!C59</f>
        <v>10000000000</v>
      </c>
      <c r="E15" s="11">
        <f>+Ejecución!D59</f>
        <v>0</v>
      </c>
      <c r="F15" s="11">
        <f>+Ejecución!E59</f>
        <v>0</v>
      </c>
      <c r="G15" s="11">
        <f>+Ejecución!F59</f>
        <v>0</v>
      </c>
      <c r="H15" s="11">
        <f>+Ejecución!G59</f>
        <v>0</v>
      </c>
      <c r="I15" s="11">
        <f>+Ejecución!H59</f>
        <v>10000000000</v>
      </c>
      <c r="J15" s="11">
        <f>+Ejecución!I59</f>
        <v>2976999032</v>
      </c>
      <c r="K15" s="11">
        <f>+Ejecución!J59</f>
        <v>7023000968</v>
      </c>
      <c r="L15" s="11">
        <f>+Ejecución!K59</f>
        <v>147929032</v>
      </c>
      <c r="M15" s="11">
        <f>+Ejecución!L59</f>
        <v>2829070000</v>
      </c>
      <c r="N15" s="16" t="e">
        <f>+Ejecución!#REF!</f>
        <v>#REF!</v>
      </c>
      <c r="O15" s="16" t="e">
        <f>+Ejecución!#REF!</f>
        <v>#REF!</v>
      </c>
      <c r="P15" s="16" t="e">
        <f>+Ejecución!#REF!</f>
        <v>#REF!</v>
      </c>
      <c r="Q15" s="17">
        <f>+L15/I15</f>
        <v>1.4792903200000001E-2</v>
      </c>
    </row>
  </sheetData>
  <mergeCells count="26">
    <mergeCell ref="O11:O12"/>
    <mergeCell ref="P11:P12"/>
    <mergeCell ref="Q11:Q12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"/>
  <sheetViews>
    <sheetView workbookViewId="0">
      <selection activeCell="D14" sqref="D14:M15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51" t="s">
        <v>50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4" spans="2:17" x14ac:dyDescent="0.2">
      <c r="B4" s="43" t="s">
        <v>0</v>
      </c>
      <c r="C4" s="45" t="s">
        <v>1</v>
      </c>
      <c r="D4" s="41" t="s">
        <v>2</v>
      </c>
      <c r="E4" s="6" t="s">
        <v>3</v>
      </c>
      <c r="F4" s="7"/>
      <c r="G4" s="7"/>
      <c r="H4" s="8"/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</row>
    <row r="5" spans="2:17" x14ac:dyDescent="0.2">
      <c r="B5" s="44"/>
      <c r="C5" s="46"/>
      <c r="D5" s="42"/>
      <c r="E5" s="9" t="s">
        <v>13</v>
      </c>
      <c r="F5" s="9" t="s">
        <v>14</v>
      </c>
      <c r="G5" s="9" t="s">
        <v>15</v>
      </c>
      <c r="H5" s="9" t="s">
        <v>16</v>
      </c>
      <c r="I5" s="42"/>
      <c r="J5" s="42"/>
      <c r="K5" s="42"/>
      <c r="L5" s="42"/>
      <c r="M5" s="42"/>
      <c r="N5" s="42"/>
      <c r="O5" s="42"/>
      <c r="P5" s="42"/>
      <c r="Q5" s="42"/>
    </row>
    <row r="6" spans="2:17" x14ac:dyDescent="0.2">
      <c r="B6" s="15" t="str">
        <f>+Ejecución!A30</f>
        <v>2151511</v>
      </c>
      <c r="C6" s="15" t="str">
        <f>+Ejecución!B30</f>
        <v>INSTITUCIONALIDAD Y ORGANIZACIÓN CULTURAL</v>
      </c>
      <c r="D6" s="16">
        <f>+Ejecución!C30</f>
        <v>505300420.07999998</v>
      </c>
      <c r="E6" s="16">
        <f>+Ejecución!D30</f>
        <v>0</v>
      </c>
      <c r="F6" s="16">
        <f>+Ejecución!E30</f>
        <v>0</v>
      </c>
      <c r="G6" s="16">
        <f>+Ejecución!F30</f>
        <v>0</v>
      </c>
      <c r="H6" s="16">
        <f>+Ejecución!G30</f>
        <v>0</v>
      </c>
      <c r="I6" s="16">
        <f>+Ejecución!H30</f>
        <v>505300420.07999998</v>
      </c>
      <c r="J6" s="16">
        <f>+Ejecución!I30</f>
        <v>150000000</v>
      </c>
      <c r="K6" s="16">
        <f>+Ejecución!J30</f>
        <v>355300420.07999998</v>
      </c>
      <c r="L6" s="16">
        <f>+Ejecución!K30</f>
        <v>0</v>
      </c>
      <c r="M6" s="16">
        <f>+Ejecución!L30</f>
        <v>150000000</v>
      </c>
      <c r="N6" s="16">
        <f>+Ejecución!M30</f>
        <v>0</v>
      </c>
      <c r="O6" s="16">
        <f>+Ejecución!N30</f>
        <v>0</v>
      </c>
      <c r="P6" s="16">
        <f>+Ejecución!O30</f>
        <v>0</v>
      </c>
      <c r="Q6" s="17">
        <f t="shared" ref="Q6:Q8" si="0">+L6/I6</f>
        <v>0</v>
      </c>
    </row>
    <row r="7" spans="2:17" x14ac:dyDescent="0.2">
      <c r="B7" s="10" t="str">
        <f>+Ejecución!A31</f>
        <v>215151101</v>
      </c>
      <c r="C7" s="10" t="str">
        <f>+Ejecución!B31</f>
        <v>Otros Proyectos de Inversión- Bibliotecas.</v>
      </c>
      <c r="D7" s="11">
        <f>+Ejecución!C31</f>
        <v>442488708.58999997</v>
      </c>
      <c r="E7" s="11">
        <f>+Ejecución!D31</f>
        <v>0</v>
      </c>
      <c r="F7" s="11">
        <f>+Ejecución!E31</f>
        <v>0</v>
      </c>
      <c r="G7" s="11">
        <f>+Ejecución!F31</f>
        <v>0</v>
      </c>
      <c r="H7" s="11">
        <f>+Ejecución!G31</f>
        <v>0</v>
      </c>
      <c r="I7" s="11">
        <f>+Ejecución!H31</f>
        <v>442488708.58999997</v>
      </c>
      <c r="J7" s="11">
        <f>+Ejecución!I31</f>
        <v>125000000</v>
      </c>
      <c r="K7" s="11">
        <f>+Ejecución!J31</f>
        <v>317488708.58999997</v>
      </c>
      <c r="L7" s="11">
        <f>+Ejecución!K31</f>
        <v>0</v>
      </c>
      <c r="M7" s="11">
        <f>+Ejecución!L31</f>
        <v>125000000</v>
      </c>
      <c r="N7" s="11">
        <f>+Ejecución!M24</f>
        <v>0</v>
      </c>
      <c r="O7" s="11">
        <f>+Ejecución!N24</f>
        <v>0</v>
      </c>
      <c r="P7" s="11">
        <f>+Ejecución!O24</f>
        <v>0</v>
      </c>
      <c r="Q7" s="12">
        <f t="shared" si="0"/>
        <v>0</v>
      </c>
    </row>
    <row r="8" spans="2:17" s="19" customFormat="1" x14ac:dyDescent="0.2">
      <c r="B8" s="10" t="str">
        <f>+Ejecución!A32</f>
        <v>215151102</v>
      </c>
      <c r="C8" s="10" t="str">
        <f>+Ejecución!B32</f>
        <v>Otros Proyectos de Inversión.</v>
      </c>
      <c r="D8" s="11">
        <f>+Ejecución!C32</f>
        <v>62811711.490000002</v>
      </c>
      <c r="E8" s="11">
        <f>+Ejecución!D32</f>
        <v>0</v>
      </c>
      <c r="F8" s="11">
        <f>+Ejecución!E32</f>
        <v>0</v>
      </c>
      <c r="G8" s="11">
        <f>+Ejecución!F32</f>
        <v>0</v>
      </c>
      <c r="H8" s="11">
        <f>+Ejecución!G32</f>
        <v>0</v>
      </c>
      <c r="I8" s="11">
        <f>+Ejecución!H32</f>
        <v>62811711.490000002</v>
      </c>
      <c r="J8" s="11">
        <f>+Ejecución!I32</f>
        <v>25000000</v>
      </c>
      <c r="K8" s="11">
        <f>+Ejecución!J32</f>
        <v>37811711.490000002</v>
      </c>
      <c r="L8" s="11">
        <f>+Ejecución!K32</f>
        <v>0</v>
      </c>
      <c r="M8" s="11">
        <f>+Ejecución!L32</f>
        <v>25000000</v>
      </c>
      <c r="N8" s="11">
        <f>+Ejecución!M25</f>
        <v>0</v>
      </c>
      <c r="O8" s="11">
        <f>+Ejecución!N25</f>
        <v>0</v>
      </c>
      <c r="P8" s="11">
        <f>+Ejecución!O25</f>
        <v>0</v>
      </c>
      <c r="Q8" s="12">
        <f t="shared" si="0"/>
        <v>0</v>
      </c>
    </row>
    <row r="9" spans="2:17" ht="13.5" thickBot="1" x14ac:dyDescent="0.25"/>
    <row r="10" spans="2:17" ht="13.5" thickBot="1" x14ac:dyDescent="0.25">
      <c r="B10" s="51" t="s">
        <v>56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2" spans="2:17" x14ac:dyDescent="0.2">
      <c r="B12" s="43" t="s">
        <v>0</v>
      </c>
      <c r="C12" s="45" t="s">
        <v>1</v>
      </c>
      <c r="D12" s="41" t="s">
        <v>2</v>
      </c>
      <c r="E12" s="6" t="s">
        <v>3</v>
      </c>
      <c r="F12" s="7"/>
      <c r="G12" s="7"/>
      <c r="H12" s="8"/>
      <c r="I12" s="41" t="s">
        <v>4</v>
      </c>
      <c r="J12" s="41" t="s">
        <v>5</v>
      </c>
      <c r="K12" s="41" t="s">
        <v>6</v>
      </c>
      <c r="L12" s="41" t="s">
        <v>7</v>
      </c>
      <c r="M12" s="41" t="s">
        <v>8</v>
      </c>
      <c r="N12" s="41" t="s">
        <v>9</v>
      </c>
      <c r="O12" s="41" t="s">
        <v>10</v>
      </c>
      <c r="P12" s="41" t="s">
        <v>11</v>
      </c>
      <c r="Q12" s="41" t="s">
        <v>12</v>
      </c>
    </row>
    <row r="13" spans="2:17" x14ac:dyDescent="0.2">
      <c r="B13" s="44"/>
      <c r="C13" s="46"/>
      <c r="D13" s="42"/>
      <c r="E13" s="9" t="s">
        <v>13</v>
      </c>
      <c r="F13" s="9" t="s">
        <v>14</v>
      </c>
      <c r="G13" s="9" t="s">
        <v>15</v>
      </c>
      <c r="H13" s="9" t="s">
        <v>16</v>
      </c>
      <c r="I13" s="42"/>
      <c r="J13" s="42"/>
      <c r="K13" s="42"/>
      <c r="L13" s="42"/>
      <c r="M13" s="42"/>
      <c r="N13" s="42"/>
      <c r="O13" s="42"/>
      <c r="P13" s="42"/>
      <c r="Q13" s="42"/>
    </row>
    <row r="14" spans="2:17" x14ac:dyDescent="0.2">
      <c r="B14" s="15" t="str">
        <f>+Ejecución!A62</f>
        <v>2231512</v>
      </c>
      <c r="C14" s="15" t="str">
        <f>+Ejecución!B62</f>
        <v>IDENTIDAD, PATRIMONIO E INVESTIGACIÓN</v>
      </c>
      <c r="D14" s="16">
        <f>+Ejecución!C62</f>
        <v>500000000</v>
      </c>
      <c r="E14" s="16">
        <f>+Ejecución!D62</f>
        <v>0</v>
      </c>
      <c r="F14" s="16">
        <f>+Ejecución!E62</f>
        <v>0</v>
      </c>
      <c r="G14" s="16">
        <f>+Ejecución!F62</f>
        <v>0</v>
      </c>
      <c r="H14" s="16">
        <f>+Ejecución!G62</f>
        <v>0</v>
      </c>
      <c r="I14" s="16">
        <f>+Ejecución!H62</f>
        <v>500000000</v>
      </c>
      <c r="J14" s="16">
        <f>+Ejecución!I62</f>
        <v>0</v>
      </c>
      <c r="K14" s="16">
        <f>+Ejecución!J62</f>
        <v>500000000</v>
      </c>
      <c r="L14" s="16">
        <f>+Ejecución!K62</f>
        <v>0</v>
      </c>
      <c r="M14" s="16">
        <f>+Ejecución!L62</f>
        <v>0</v>
      </c>
      <c r="N14" s="16" t="e">
        <f>+Ejecución!#REF!</f>
        <v>#REF!</v>
      </c>
      <c r="O14" s="16" t="e">
        <f>+Ejecución!#REF!</f>
        <v>#REF!</v>
      </c>
      <c r="P14" s="16" t="e">
        <f>+Ejecución!#REF!</f>
        <v>#REF!</v>
      </c>
      <c r="Q14" s="17">
        <f>+L14/I14</f>
        <v>0</v>
      </c>
    </row>
    <row r="15" spans="2:17" x14ac:dyDescent="0.2">
      <c r="B15" s="10" t="str">
        <f>+Ejecución!A63</f>
        <v>223151201</v>
      </c>
      <c r="C15" s="10" t="str">
        <f>+Ejecución!B63</f>
        <v>Otros proyectos de Inversión</v>
      </c>
      <c r="D15" s="11">
        <f>+Ejecución!C63</f>
        <v>500000000</v>
      </c>
      <c r="E15" s="11">
        <f>+Ejecución!D63</f>
        <v>0</v>
      </c>
      <c r="F15" s="11">
        <f>+Ejecución!E63</f>
        <v>0</v>
      </c>
      <c r="G15" s="11">
        <f>+Ejecución!F63</f>
        <v>0</v>
      </c>
      <c r="H15" s="11">
        <f>+Ejecución!G63</f>
        <v>0</v>
      </c>
      <c r="I15" s="11">
        <f>+Ejecución!H63</f>
        <v>500000000</v>
      </c>
      <c r="J15" s="11">
        <f>+Ejecución!I63</f>
        <v>0</v>
      </c>
      <c r="K15" s="11">
        <f>+Ejecución!J63</f>
        <v>500000000</v>
      </c>
      <c r="L15" s="11">
        <f>+Ejecución!K63</f>
        <v>0</v>
      </c>
      <c r="M15" s="11">
        <f>+Ejecución!L63</f>
        <v>0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>+L15/I15</f>
        <v>0</v>
      </c>
    </row>
  </sheetData>
  <mergeCells count="26">
    <mergeCell ref="Q12:Q13"/>
    <mergeCell ref="O4:O5"/>
    <mergeCell ref="P4:P5"/>
    <mergeCell ref="Q4:Q5"/>
    <mergeCell ref="B10:Q10"/>
    <mergeCell ref="B12:B13"/>
    <mergeCell ref="C12:C13"/>
    <mergeCell ref="D12:D13"/>
    <mergeCell ref="I12:I13"/>
    <mergeCell ref="J12:J13"/>
    <mergeCell ref="K12:K13"/>
    <mergeCell ref="L12:L13"/>
    <mergeCell ref="M12:M13"/>
    <mergeCell ref="N12:N13"/>
    <mergeCell ref="O12:O13"/>
    <mergeCell ref="P12:P13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Ejecución</vt:lpstr>
      <vt:lpstr>Resumen</vt:lpstr>
      <vt:lpstr>Transito</vt:lpstr>
      <vt:lpstr>Salud</vt:lpstr>
      <vt:lpstr>Hacienda</vt:lpstr>
      <vt:lpstr>Monopolio</vt:lpstr>
      <vt:lpstr>Agricultura</vt:lpstr>
      <vt:lpstr>Infraestructura</vt:lpstr>
      <vt:lpstr>Cultura</vt:lpstr>
      <vt:lpstr>Deportes</vt:lpstr>
      <vt:lpstr>Gobierno</vt:lpstr>
      <vt:lpstr>Educación</vt:lpstr>
      <vt:lpstr>Planeación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2014-06-18T15:51:53Z</dcterms:created>
  <dcterms:modified xsi:type="dcterms:W3CDTF">2015-03-31T19:15:58Z</dcterms:modified>
</cp:coreProperties>
</file>