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G13" i="6"/>
  <c r="H13" i="6"/>
  <c r="I13" i="6"/>
  <c r="J13" i="6"/>
  <c r="K13" i="6"/>
  <c r="L13" i="6"/>
  <c r="M13" i="6"/>
  <c r="N13" i="6"/>
  <c r="O13" i="6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I31" i="18" s="1"/>
  <c r="K6" i="21"/>
  <c r="J31" i="18" s="1"/>
  <c r="L6" i="2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Q7" i="8" s="1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Q11" i="7" s="1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N11" i="18" l="1"/>
  <c r="J11" i="18"/>
  <c r="F11" i="18"/>
  <c r="Q14" i="16"/>
  <c r="M11" i="18"/>
  <c r="I11" i="18"/>
  <c r="E11" i="18"/>
  <c r="Q7" i="2"/>
  <c r="Q8" i="8"/>
  <c r="Q16" i="6"/>
  <c r="Q24" i="16"/>
  <c r="Q20" i="16"/>
  <c r="Q16" i="8"/>
  <c r="Q7" i="21"/>
  <c r="K11" i="18"/>
  <c r="G11" i="18"/>
  <c r="O29" i="18"/>
  <c r="Q11" i="9"/>
  <c r="Q20" i="7"/>
  <c r="Q6" i="20"/>
  <c r="Q6" i="21"/>
  <c r="Q6" i="19"/>
  <c r="Q10" i="7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7" i="18" l="1"/>
  <c r="C12" i="18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M34" i="18" s="1"/>
  <c r="N32" i="18"/>
  <c r="N34" i="18" s="1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D34" i="18" s="1"/>
  <c r="I32" i="18"/>
  <c r="I34" i="18" s="1"/>
  <c r="L32" i="18"/>
  <c r="L34" i="18" s="1"/>
  <c r="G32" i="18"/>
  <c r="G34" i="18" s="1"/>
  <c r="F32" i="18"/>
  <c r="F34" i="18" s="1"/>
  <c r="C32" i="18"/>
  <c r="C34" i="18" s="1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<sst xmlns="http://schemas.openxmlformats.org/spreadsheetml/2006/main" count="643" uniqueCount="272">
  <si>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</si>
  <si>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</si>
  <si>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</si>
  <si>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</si>
  <si>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</si>
  <si>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</si>
  <si>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</si>
  <si>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</si>
  <si>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</si>
  <si>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</si>
  <si>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</si>
  <si>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</si>
  <si>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</si>
  <si>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</si>
  <si>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</si>
  <si>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</si>
  <si>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</si>
  <si>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</si>
  <si>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</si>
  <si>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</si>
  <si>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</si>
  <si>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</si>
  <si>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</si>
  <si>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</si>
  <si>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</si>
  <si>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</si>
  <si>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</si>
  <si>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</si>
  <si>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</si>
  <si>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</si>
  <si>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</si>
  <si>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</si>
  <si>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</si>
  <si>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</si>
  <si>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</si>
  <si>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</si>
  <si>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</si>
  <si>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</si>
  <si>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</si>
  <si>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</si>
  <si>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</si>
  <si>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</si>
  <si>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</si>
  <si>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</si>
  <si>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</si>
  <si>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</si>
  <si>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</si>
  <si>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</si>
  <si>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</si>
  <si>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</si>
  <si>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</si>
  <si>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</si>
  <si>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</si>
  <si>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</si>
  <si>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</si>
  <si>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</si>
  <si>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</si>
  <si>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</si>
  <si>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</si>
  <si>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</si>
  <si>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</si>
  <si>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</si>
  <si>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</si>
  <si>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</si>
  <si>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</si>
  <si>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</si>
  <si>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</si>
  <si>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</si>
  <si>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</si>
  <si>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</si>
  <si>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</si>
  <si>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</si>
  <si>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</si>
  <si>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</si>
  <si>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</si>
  <si>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</si>
  <si>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</si>
  <si>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</si>
  <si>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</si>
  <si>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</si>
  <si>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</si>
  <si>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</si>
  <si>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</si>
  <si>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</si>
  <si>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</si>
  <si>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</si>
  <si>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</si>
  <si>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</si>
  <si>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</si>
  <si>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</si>
  <si>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</si>
  <si>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</si>
  <si>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</si>
  <si>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</si>
  <si>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</si>
  <si>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</si>
  <si>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</si>
  <si>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</si>
  <si>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</si>
  <si>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</si>
  <si>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</si>
  <si>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</si>
  <si>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</si>
  <si>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</si>
  <si>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</si>
  <si>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</si>
  <si>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</si>
  <si>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</si>
  <si>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</si>
  <si>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</si>
  <si>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</si>
  <si>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</si>
  <si>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</si>
  <si>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</si>
  <si>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</si>
  <si>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</si>
  <si>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</si>
  <si>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</si>
  <si>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</si>
  <si>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</si>
  <si>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</si>
  <si>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</si>
  <si>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</si>
  <si>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</si>
  <si>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</si>
  <si>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</si>
  <si>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</si>
  <si>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</si>
  <si>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</si>
  <si>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</si>
  <si>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</si>
  <si>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</si>
  <si>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</si>
  <si>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</si>
  <si>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</si>
  <si>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</si>
  <si>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</si>
  <si>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</si>
  <si>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</si>
  <si>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</si>
  <si>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</si>
  <si>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</si>
  <si>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</si>
  <si>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</si>
  <si>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</si>
  <si>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</si>
  <si>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</si>
  <si>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</si>
  <si>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</si>
  <si>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</si>
  <si>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</si>
  <si>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</si>
  <si>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</si>
  <si>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</si>
  <si>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</si>
  <si>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</si>
  <si>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</si>
  <si>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</si>
  <si>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</si>
  <si>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</si>
  <si>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</si>
  <si>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</si>
  <si>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</si>
  <si>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</si>
  <si>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</si>
  <si>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</si>
  <si>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</si>
  <si>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</si>
  <si>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</si>
  <si>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</si>
  <si>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</si>
  <si>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</si>
  <si>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</si>
  <si>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</si>
  <si>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</si>
  <si>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</si>
  <si>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</si>
  <si>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</si>
  <si>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</si>
  <si>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</si>
  <si>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</si>
  <si>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</si>
  <si>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</si>
  <si>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</si>
  <si>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</si>
  <si>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</si>
  <si>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</si>
  <si>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</si>
  <si>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</si>
  <si>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</si>
  <si>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</si>
  <si>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</si>
  <si>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</si>
  <si>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</si>
  <si>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</si>
  <si>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</si>
  <si>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</si>
  <si>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</si>
  <si>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</si>
  <si>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</si>
  <si>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</si>
  <si>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</si>
  <si>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</si>
  <si>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</si>
  <si>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</si>
  <si>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</si>
  <si>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</si>
  <si>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</si>
  <si>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</si>
  <si>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</si>
  <si>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</si>
  <si>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</si>
  <si>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</si>
  <si>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</si>
  <si>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</si>
  <si>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</si>
  <si>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</si>
  <si>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</si>
  <si>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</si>
  <si>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</si>
  <si>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</si>
  <si>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</si>
  <si>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</si>
  <si>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</si>
  <si>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</si>
  <si>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</si>
  <si>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</si>
  <si>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</si>
  <si>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</si>
  <si>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</si>
  <si>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</si>
  <si>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</si>
  <si>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</si>
  <si>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</si>
  <si>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</si>
  <si>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</si>
  <si>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</si>
  <si>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</si>
  <si>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</si>
  <si>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</si>
  <si>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</si>
  <si>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</si>
  <si>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</si>
  <si>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</si>
  <si>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</si>
  <si>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</si>
  <si>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</si>
  <si>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</si>
  <si>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</si>
  <si>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</si>
  <si>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</si>
  <si>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</si>
  <si>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</si>
  <si>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</si>
  <si>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</si>
  <si>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</si>
  <si>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</si>
  <si>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</si>
  <si>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</si>
  <si>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</si>
  <si>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</si>
  <si>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</si>
  <si>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</si>
  <si>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</si>
  <si>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</si>
  <si>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</si>
  <si>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</si>
  <si>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</si>
  <si>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</si>
  <si>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</si>
  <si>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JUNIO 2015</t>
  </si>
  <si>
    <t>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</si>
</sst>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B12" sqref="B12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1.42578125" style="14" bestFit="1" customWidth="1"/>
    <col min="6" max="6" width="13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58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1" t="s">
        <v>0</v>
      </c>
      <c r="B2" s="63" t="s">
        <v>1</v>
      </c>
      <c r="C2" s="59" t="s">
        <v>2</v>
      </c>
      <c r="D2" s="6" t="s">
        <v>3</v>
      </c>
      <c r="E2" s="7"/>
      <c r="F2" s="7"/>
      <c r="G2" s="8"/>
      <c r="H2" s="59" t="s">
        <v>4</v>
      </c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59" t="s">
        <v>10</v>
      </c>
      <c r="O2" s="59" t="s">
        <v>11</v>
      </c>
      <c r="P2" s="59" t="s">
        <v>12</v>
      </c>
    </row>
    <row r="3" spans="1:16" s="5" customFormat="1" x14ac:dyDescent="0.15">
      <c r="A3" s="62"/>
      <c r="B3" s="64"/>
      <c r="C3" s="60"/>
      <c r="D3" s="44" t="s">
        <v>13</v>
      </c>
      <c r="E3" s="44" t="s">
        <v>14</v>
      </c>
      <c r="F3" s="44" t="s">
        <v>15</v>
      </c>
      <c r="G3" s="44" t="s">
        <v>16</v>
      </c>
      <c r="H3" s="60"/>
      <c r="I3" s="60"/>
      <c r="J3" s="60"/>
      <c r="K3" s="60"/>
      <c r="L3" s="60"/>
      <c r="M3" s="60"/>
      <c r="N3" s="60"/>
      <c r="O3" s="60"/>
      <c r="P3" s="60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1019164558.62</v>
      </c>
      <c r="G4" s="49">
        <v>0</v>
      </c>
      <c r="H4" s="49">
        <v>25469009927.400002</v>
      </c>
      <c r="I4" s="49">
        <v>17239176032.75</v>
      </c>
      <c r="J4" s="49">
        <v>8229833894.6499996</v>
      </c>
      <c r="K4" s="49">
        <v>13503765103.719999</v>
      </c>
      <c r="L4" s="49">
        <v>3735410929.0300002</v>
      </c>
      <c r="M4" s="49">
        <v>7921382128.5900002</v>
      </c>
      <c r="N4" s="49">
        <v>7916361294.5900002</v>
      </c>
      <c r="O4" s="49">
        <v>5020834</v>
      </c>
      <c r="P4" s="34">
        <v>0.37021376439003789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1019164558.62</v>
      </c>
      <c r="G5" s="49">
        <v>0</v>
      </c>
      <c r="H5" s="49">
        <v>25469009927.400002</v>
      </c>
      <c r="I5" s="49">
        <v>17239176032.75</v>
      </c>
      <c r="J5" s="49">
        <v>8229833894.6499996</v>
      </c>
      <c r="K5" s="49">
        <v>13503765103.719999</v>
      </c>
      <c r="L5" s="49">
        <v>3735410929.0300002</v>
      </c>
      <c r="M5" s="49">
        <v>7921382128.5900002</v>
      </c>
      <c r="N5" s="49">
        <v>7916361294.5900002</v>
      </c>
      <c r="O5" s="49">
        <v>5020834</v>
      </c>
      <c r="P5" s="34">
        <v>0.37021376439003789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107366670</v>
      </c>
      <c r="J6" s="49">
        <v>116685997</v>
      </c>
      <c r="K6" s="49">
        <v>40680000</v>
      </c>
      <c r="L6" s="49">
        <v>66686670</v>
      </c>
      <c r="M6" s="49">
        <v>0</v>
      </c>
      <c r="N6" s="49">
        <v>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107366670</v>
      </c>
      <c r="J7" s="49">
        <v>116685997</v>
      </c>
      <c r="K7" s="49">
        <v>40680000</v>
      </c>
      <c r="L7" s="49">
        <v>66686670</v>
      </c>
      <c r="M7" s="49">
        <v>0</v>
      </c>
      <c r="N7" s="49">
        <v>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107366670</v>
      </c>
      <c r="J8" s="49">
        <v>116685997</v>
      </c>
      <c r="K8" s="49">
        <v>40680000</v>
      </c>
      <c r="L8" s="49">
        <v>66686670</v>
      </c>
      <c r="M8" s="49">
        <v>0</v>
      </c>
      <c r="N8" s="49">
        <v>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107366670</v>
      </c>
      <c r="J9" s="49">
        <v>116685997</v>
      </c>
      <c r="K9" s="49">
        <v>40680000</v>
      </c>
      <c r="L9" s="49">
        <v>66686670</v>
      </c>
      <c r="M9" s="49">
        <v>0</v>
      </c>
      <c r="N9" s="49">
        <v>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6144471182.5</v>
      </c>
      <c r="J10" s="49">
        <v>129026690.25</v>
      </c>
      <c r="K10" s="49">
        <v>4813018430.2299995</v>
      </c>
      <c r="L10" s="49">
        <v>1331452752.27</v>
      </c>
      <c r="M10" s="49">
        <v>2201361495.1599998</v>
      </c>
      <c r="N10" s="49">
        <v>2201361495.1599998</v>
      </c>
      <c r="O10" s="49">
        <v>0</v>
      </c>
      <c r="P10" s="34">
        <v>0.52527947917123963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999327418</v>
      </c>
      <c r="J14" s="49">
        <v>672582</v>
      </c>
      <c r="K14" s="49">
        <v>602827418</v>
      </c>
      <c r="L14" s="49">
        <v>396500000</v>
      </c>
      <c r="M14" s="49">
        <v>0</v>
      </c>
      <c r="N14" s="49">
        <v>0</v>
      </c>
      <c r="O14" s="49">
        <v>0</v>
      </c>
      <c r="P14" s="34">
        <v>0.36572575824999998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999327418</v>
      </c>
      <c r="J15" s="49">
        <v>672582</v>
      </c>
      <c r="K15" s="49">
        <v>602827418</v>
      </c>
      <c r="L15" s="49">
        <v>396500000</v>
      </c>
      <c r="M15" s="49">
        <v>0</v>
      </c>
      <c r="N15" s="49">
        <v>0</v>
      </c>
      <c r="O15" s="49">
        <v>0</v>
      </c>
      <c r="P15" s="34">
        <v>0.36572575824999998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999327418</v>
      </c>
      <c r="J16" s="49">
        <v>672582</v>
      </c>
      <c r="K16" s="49">
        <v>602827418</v>
      </c>
      <c r="L16" s="49">
        <v>396500000</v>
      </c>
      <c r="M16" s="49">
        <v>0</v>
      </c>
      <c r="N16" s="49">
        <v>0</v>
      </c>
      <c r="O16" s="49">
        <v>0</v>
      </c>
      <c r="P16" s="34">
        <v>0.36572575824999998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2961004320.5</v>
      </c>
      <c r="J17" s="49">
        <v>75142687.030000001</v>
      </c>
      <c r="K17" s="49">
        <v>2026051568.23</v>
      </c>
      <c r="L17" s="49">
        <v>934952752.26999998</v>
      </c>
      <c r="M17" s="49">
        <v>17222051.16</v>
      </c>
      <c r="N17" s="49">
        <v>17222051.16</v>
      </c>
      <c r="O17" s="49">
        <v>0</v>
      </c>
      <c r="P17" s="34">
        <v>0.24553306907772776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2961004320.5</v>
      </c>
      <c r="J18" s="49">
        <v>75142687.030000001</v>
      </c>
      <c r="K18" s="49">
        <v>2026051568.23</v>
      </c>
      <c r="L18" s="49">
        <v>934952752.26999998</v>
      </c>
      <c r="M18" s="49">
        <v>17222051.16</v>
      </c>
      <c r="N18" s="49">
        <v>17222051.16</v>
      </c>
      <c r="O18" s="49">
        <v>0</v>
      </c>
      <c r="P18" s="34">
        <v>0.24553306907772776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2961004320.5</v>
      </c>
      <c r="J19" s="49">
        <v>75142687.030000001</v>
      </c>
      <c r="K19" s="49">
        <v>2026051568.23</v>
      </c>
      <c r="L19" s="49">
        <v>934952752.26999998</v>
      </c>
      <c r="M19" s="49">
        <v>17222051.16</v>
      </c>
      <c r="N19" s="49">
        <v>17222051.16</v>
      </c>
      <c r="O19" s="49">
        <v>0</v>
      </c>
      <c r="P19" s="34">
        <v>0.24553306907772776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330000000</v>
      </c>
      <c r="J20" s="49">
        <v>574012692.91999996</v>
      </c>
      <c r="K20" s="49">
        <v>130000000</v>
      </c>
      <c r="L20" s="49">
        <v>200000000</v>
      </c>
      <c r="M20" s="49">
        <v>0</v>
      </c>
      <c r="N20" s="49">
        <v>0</v>
      </c>
      <c r="O20" s="49">
        <v>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330000000</v>
      </c>
      <c r="J24" s="52">
        <v>79313113</v>
      </c>
      <c r="K24" s="52">
        <v>130000000</v>
      </c>
      <c r="L24" s="52">
        <v>200000000</v>
      </c>
      <c r="M24" s="52">
        <v>0</v>
      </c>
      <c r="N24" s="52">
        <v>0</v>
      </c>
      <c r="O24" s="52">
        <v>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330000000</v>
      </c>
      <c r="J25" s="52">
        <v>79313113</v>
      </c>
      <c r="K25" s="52">
        <v>130000000</v>
      </c>
      <c r="L25" s="52">
        <v>200000000</v>
      </c>
      <c r="M25" s="52">
        <v>0</v>
      </c>
      <c r="N25" s="52">
        <v>0</v>
      </c>
      <c r="O25" s="52">
        <v>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330000000</v>
      </c>
      <c r="J26" s="52">
        <v>79313113</v>
      </c>
      <c r="K26" s="52">
        <v>130000000</v>
      </c>
      <c r="L26" s="52">
        <v>200000000</v>
      </c>
      <c r="M26" s="52">
        <v>0</v>
      </c>
      <c r="N26" s="52">
        <v>0</v>
      </c>
      <c r="O26" s="52">
        <v>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0</v>
      </c>
      <c r="J27" s="49">
        <v>49286450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0</v>
      </c>
      <c r="J28" s="49">
        <v>49286450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0</v>
      </c>
      <c r="J29" s="49">
        <v>49286450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0</v>
      </c>
      <c r="J30" s="49">
        <v>49286450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1262005829</v>
      </c>
      <c r="J31" s="49">
        <v>2959171651.8000002</v>
      </c>
      <c r="K31" s="49">
        <v>579170837.24000001</v>
      </c>
      <c r="L31" s="49">
        <v>682834991.75999999</v>
      </c>
      <c r="M31" s="49">
        <v>50000000</v>
      </c>
      <c r="N31" s="49">
        <v>50000000</v>
      </c>
      <c r="O31" s="49">
        <v>0</v>
      </c>
      <c r="P31" s="34">
        <v>3.4467540315889764E-2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401164629</v>
      </c>
      <c r="J32" s="49">
        <v>2865465967.3800001</v>
      </c>
      <c r="K32" s="49">
        <v>210719205</v>
      </c>
      <c r="L32" s="49">
        <v>190445424</v>
      </c>
      <c r="M32" s="49">
        <v>50000000</v>
      </c>
      <c r="N32" s="49">
        <v>50000000</v>
      </c>
      <c r="O32" s="49">
        <v>0</v>
      </c>
      <c r="P32" s="34">
        <v>4.0131138533164634E-2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401164629</v>
      </c>
      <c r="J33" s="49">
        <v>270349908.07999998</v>
      </c>
      <c r="K33" s="49">
        <v>210719205</v>
      </c>
      <c r="L33" s="49">
        <v>190445424</v>
      </c>
      <c r="M33" s="49">
        <v>50000000</v>
      </c>
      <c r="N33" s="49">
        <v>50000000</v>
      </c>
      <c r="O33" s="49">
        <v>0</v>
      </c>
      <c r="P33" s="34">
        <v>0.19522079979093934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345071024</v>
      </c>
      <c r="J34" s="49">
        <v>263631801.59</v>
      </c>
      <c r="K34" s="49">
        <v>179625600</v>
      </c>
      <c r="L34" s="49">
        <v>165445424</v>
      </c>
      <c r="M34" s="49">
        <v>50000000</v>
      </c>
      <c r="N34" s="49">
        <v>50000000</v>
      </c>
      <c r="O34" s="49">
        <v>0</v>
      </c>
      <c r="P34" s="34">
        <v>0.16428377821816839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56093605</v>
      </c>
      <c r="J35" s="49">
        <v>6718106.4900000002</v>
      </c>
      <c r="K35" s="49">
        <v>31093605</v>
      </c>
      <c r="L35" s="49">
        <v>25000000</v>
      </c>
      <c r="M35" s="49">
        <v>0</v>
      </c>
      <c r="N35" s="49">
        <v>0</v>
      </c>
      <c r="O35" s="49">
        <v>0</v>
      </c>
      <c r="P35" s="34">
        <v>0.49502878145503626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860841200</v>
      </c>
      <c r="J39" s="49">
        <v>93705684.420000002</v>
      </c>
      <c r="K39" s="49">
        <v>368451632.24000001</v>
      </c>
      <c r="L39" s="49">
        <v>492389567.75999999</v>
      </c>
      <c r="M39" s="49">
        <v>0</v>
      </c>
      <c r="N39" s="49">
        <v>0</v>
      </c>
      <c r="O39" s="49">
        <v>0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860841200</v>
      </c>
      <c r="J40" s="49">
        <v>93705684.420000002</v>
      </c>
      <c r="K40" s="49">
        <v>368451632.24000001</v>
      </c>
      <c r="L40" s="49">
        <v>492389567.75999999</v>
      </c>
      <c r="M40" s="49">
        <v>0</v>
      </c>
      <c r="N40" s="49">
        <v>0</v>
      </c>
      <c r="O40" s="49">
        <v>0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176688200</v>
      </c>
      <c r="J41" s="49">
        <v>93705684.420000002</v>
      </c>
      <c r="K41" s="49">
        <v>79390000</v>
      </c>
      <c r="L41" s="49">
        <v>97298200</v>
      </c>
      <c r="M41" s="49">
        <v>0</v>
      </c>
      <c r="N41" s="49">
        <v>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684153000</v>
      </c>
      <c r="J42" s="49">
        <v>0</v>
      </c>
      <c r="K42" s="49">
        <v>289061632.24000001</v>
      </c>
      <c r="L42" s="49">
        <v>395091367.75999999</v>
      </c>
      <c r="M42" s="49">
        <v>0</v>
      </c>
      <c r="N42" s="49">
        <v>0</v>
      </c>
      <c r="O42" s="49">
        <v>0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1019164558.62</v>
      </c>
      <c r="G43" s="49">
        <v>0</v>
      </c>
      <c r="H43" s="49">
        <v>13796982763.93</v>
      </c>
      <c r="I43" s="49">
        <v>9395332351.25</v>
      </c>
      <c r="J43" s="49">
        <v>4401650412.6800003</v>
      </c>
      <c r="K43" s="49">
        <v>7940895836.25</v>
      </c>
      <c r="L43" s="49">
        <v>1454436515</v>
      </c>
      <c r="M43" s="49">
        <v>5670020633.4300003</v>
      </c>
      <c r="N43" s="49">
        <v>5664999799.4300003</v>
      </c>
      <c r="O43" s="49">
        <v>5020834</v>
      </c>
      <c r="P43" s="34">
        <v>0.43401842582459726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1019164558.62</v>
      </c>
      <c r="G44" s="49">
        <v>0</v>
      </c>
      <c r="H44" s="49">
        <v>13796982763.93</v>
      </c>
      <c r="I44" s="49">
        <v>9395332351.25</v>
      </c>
      <c r="J44" s="49">
        <v>4401650412.6800003</v>
      </c>
      <c r="K44" s="49">
        <v>7940895836.25</v>
      </c>
      <c r="L44" s="49">
        <v>1454436515</v>
      </c>
      <c r="M44" s="49">
        <v>5670020633.4300003</v>
      </c>
      <c r="N44" s="49">
        <v>5664999799.4300003</v>
      </c>
      <c r="O44" s="49">
        <v>5020834</v>
      </c>
      <c r="P44" s="34">
        <v>0.43401842582459726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1019164558.62</v>
      </c>
      <c r="G45" s="49">
        <v>0</v>
      </c>
      <c r="H45" s="49">
        <v>4014853819.5999999</v>
      </c>
      <c r="I45" s="49">
        <v>3971477370.9200001</v>
      </c>
      <c r="J45" s="49">
        <v>43376448.68</v>
      </c>
      <c r="K45" s="49">
        <v>2517040855.9200001</v>
      </c>
      <c r="L45" s="49">
        <v>1454436515</v>
      </c>
      <c r="M45" s="49">
        <v>246165653.09999999</v>
      </c>
      <c r="N45" s="49">
        <v>241144819.09999999</v>
      </c>
      <c r="O45" s="49">
        <v>5020834</v>
      </c>
      <c r="P45" s="34">
        <v>0.14055051201246979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1019164558.62</v>
      </c>
      <c r="G46" s="49">
        <v>0</v>
      </c>
      <c r="H46" s="49">
        <v>4014853819.5999999</v>
      </c>
      <c r="I46" s="49">
        <v>3971477370.9200001</v>
      </c>
      <c r="J46" s="49">
        <v>43376448.68</v>
      </c>
      <c r="K46" s="49">
        <v>2517040855.9200001</v>
      </c>
      <c r="L46" s="49">
        <v>1454436515</v>
      </c>
      <c r="M46" s="49">
        <v>246165653.09999999</v>
      </c>
      <c r="N46" s="49">
        <v>241144819.09999999</v>
      </c>
      <c r="O46" s="49">
        <v>5020834</v>
      </c>
      <c r="P46" s="34">
        <v>0.14055051201246979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5423854980.3299999</v>
      </c>
      <c r="J47" s="49">
        <v>4358273964</v>
      </c>
      <c r="K47" s="49">
        <v>5423854980.3299999</v>
      </c>
      <c r="L47" s="49">
        <v>0</v>
      </c>
      <c r="M47" s="49">
        <v>5423854980.3299999</v>
      </c>
      <c r="N47" s="49">
        <v>5423854980.3299999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0</v>
      </c>
      <c r="J48" s="49">
        <v>4358273964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-73755879.349999994</v>
      </c>
      <c r="F51" s="47">
        <v>50905257.590000004</v>
      </c>
      <c r="G51" s="47">
        <v>0</v>
      </c>
      <c r="H51" s="47">
        <v>53667466582.739998</v>
      </c>
      <c r="I51" s="47">
        <v>11410278460.5</v>
      </c>
      <c r="J51" s="47">
        <v>42257188122.239998</v>
      </c>
      <c r="K51" s="47">
        <v>6558748197.8500004</v>
      </c>
      <c r="L51" s="47">
        <v>4851530262.6499996</v>
      </c>
      <c r="M51" s="47">
        <v>2210392148.8600001</v>
      </c>
      <c r="N51" s="47">
        <v>2147549244.8600001</v>
      </c>
      <c r="O51" s="47">
        <v>62842904</v>
      </c>
      <c r="P51" s="48">
        <v>6.8727521545543527E-2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-73755879.349999994</v>
      </c>
      <c r="F52" s="33">
        <v>50905257.590000004</v>
      </c>
      <c r="G52" s="33">
        <v>0</v>
      </c>
      <c r="H52" s="33">
        <v>53667466582.739998</v>
      </c>
      <c r="I52" s="33">
        <v>11410278460.5</v>
      </c>
      <c r="J52" s="33">
        <v>42257188122.239998</v>
      </c>
      <c r="K52" s="33">
        <v>6558748197.8500004</v>
      </c>
      <c r="L52" s="33">
        <v>4851530262.6499996</v>
      </c>
      <c r="M52" s="33">
        <v>2210392148.8600001</v>
      </c>
      <c r="N52" s="33">
        <v>2147549244.8600001</v>
      </c>
      <c r="O52" s="33">
        <v>62842904</v>
      </c>
      <c r="P52" s="34">
        <v>6.8727521545543527E-2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1222425513</v>
      </c>
      <c r="J53" s="33">
        <v>605156533.72000003</v>
      </c>
      <c r="K53" s="33">
        <v>228744751</v>
      </c>
      <c r="L53" s="33">
        <v>993680762</v>
      </c>
      <c r="M53" s="33">
        <v>0</v>
      </c>
      <c r="N53" s="33">
        <v>0</v>
      </c>
      <c r="O53" s="33">
        <v>0</v>
      </c>
      <c r="P53" s="34">
        <v>1.7229322238370735E-2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1222425513</v>
      </c>
      <c r="J54" s="33">
        <v>605156533.72000003</v>
      </c>
      <c r="K54" s="33">
        <v>228744751</v>
      </c>
      <c r="L54" s="33">
        <v>993680762</v>
      </c>
      <c r="M54" s="33">
        <v>0</v>
      </c>
      <c r="N54" s="33">
        <v>0</v>
      </c>
      <c r="O54" s="33">
        <v>0</v>
      </c>
      <c r="P54" s="34">
        <v>1.7229322238370735E-2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1193215513</v>
      </c>
      <c r="J55" s="33">
        <v>605156217.72000003</v>
      </c>
      <c r="K55" s="33">
        <v>228744751</v>
      </c>
      <c r="L55" s="33">
        <v>964470762</v>
      </c>
      <c r="M55" s="33">
        <v>0</v>
      </c>
      <c r="N55" s="33">
        <v>0</v>
      </c>
      <c r="O55" s="33">
        <v>0</v>
      </c>
      <c r="P55" s="34">
        <v>1.750917202607127E-2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1193215513</v>
      </c>
      <c r="J56" s="33">
        <v>605156217.72000003</v>
      </c>
      <c r="K56" s="33">
        <v>228744751</v>
      </c>
      <c r="L56" s="33">
        <v>964470762</v>
      </c>
      <c r="M56" s="33">
        <v>0</v>
      </c>
      <c r="N56" s="33">
        <v>0</v>
      </c>
      <c r="O56" s="33">
        <v>0</v>
      </c>
      <c r="P56" s="34">
        <v>1.750917202607127E-2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29210000</v>
      </c>
      <c r="J57" s="33">
        <v>316</v>
      </c>
      <c r="K57" s="33">
        <v>0</v>
      </c>
      <c r="L57" s="33">
        <v>29210000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29210000</v>
      </c>
      <c r="J58" s="33">
        <v>316</v>
      </c>
      <c r="K58" s="33">
        <v>0</v>
      </c>
      <c r="L58" s="33">
        <v>29210000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4120020956</v>
      </c>
      <c r="J59" s="33">
        <v>12244506901.459999</v>
      </c>
      <c r="K59" s="33">
        <v>1901292239</v>
      </c>
      <c r="L59" s="33">
        <v>2218728717</v>
      </c>
      <c r="M59" s="33">
        <v>269811448</v>
      </c>
      <c r="N59" s="33">
        <v>253968544</v>
      </c>
      <c r="O59" s="33">
        <v>15842904</v>
      </c>
      <c r="P59" s="34">
        <v>3.8436855342163817E-2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4120020956</v>
      </c>
      <c r="J60" s="33">
        <v>11282676873.17</v>
      </c>
      <c r="K60" s="33">
        <v>1901292239</v>
      </c>
      <c r="L60" s="33">
        <v>2218728717</v>
      </c>
      <c r="M60" s="33">
        <v>269811448</v>
      </c>
      <c r="N60" s="33">
        <v>253968544</v>
      </c>
      <c r="O60" s="33">
        <v>15842904</v>
      </c>
      <c r="P60" s="34">
        <v>4.0837066141022567E-2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4120020956</v>
      </c>
      <c r="J61" s="33">
        <v>11282676873.17</v>
      </c>
      <c r="K61" s="33">
        <v>1901292239</v>
      </c>
      <c r="L61" s="33">
        <v>2218728717</v>
      </c>
      <c r="M61" s="33">
        <v>269811448</v>
      </c>
      <c r="N61" s="33">
        <v>253968544</v>
      </c>
      <c r="O61" s="33">
        <v>15842904</v>
      </c>
      <c r="P61" s="34">
        <v>4.0837066141022567E-2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0</v>
      </c>
      <c r="J62" s="33">
        <v>4886830137.1700001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4071903956</v>
      </c>
      <c r="J63" s="33">
        <v>3743963736</v>
      </c>
      <c r="K63" s="33">
        <v>1901292239</v>
      </c>
      <c r="L63" s="33">
        <v>2170611717</v>
      </c>
      <c r="M63" s="33">
        <v>269811448</v>
      </c>
      <c r="N63" s="33">
        <v>253968544</v>
      </c>
      <c r="O63" s="33">
        <v>15842904</v>
      </c>
      <c r="P63" s="34">
        <v>8.0477435748281603E-2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48117000</v>
      </c>
      <c r="J64" s="33">
        <v>2651883000</v>
      </c>
      <c r="K64" s="33">
        <v>0</v>
      </c>
      <c r="L64" s="33">
        <v>48117000</v>
      </c>
      <c r="M64" s="33">
        <v>0</v>
      </c>
      <c r="N64" s="33">
        <v>0</v>
      </c>
      <c r="O64" s="33">
        <v>0</v>
      </c>
      <c r="P64" s="34">
        <v>0</v>
      </c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v>0</v>
      </c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v>0</v>
      </c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v>0</v>
      </c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0</v>
      </c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v>0</v>
      </c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v>0</v>
      </c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v>0</v>
      </c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v>0</v>
      </c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7400000</v>
      </c>
      <c r="G75" s="33">
        <v>0</v>
      </c>
      <c r="H75" s="33">
        <v>8554985749.1800003</v>
      </c>
      <c r="I75" s="33">
        <v>1661460011.8599999</v>
      </c>
      <c r="J75" s="33">
        <v>6893525737.3199997</v>
      </c>
      <c r="K75" s="33">
        <v>1625460011.8599999</v>
      </c>
      <c r="L75" s="33">
        <v>36000000</v>
      </c>
      <c r="M75" s="33">
        <v>1625460011.8599999</v>
      </c>
      <c r="N75" s="33">
        <v>1625460011.8599999</v>
      </c>
      <c r="O75" s="33">
        <v>0</v>
      </c>
      <c r="P75" s="34">
        <v>0.19000148679567364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7400000</v>
      </c>
      <c r="G76" s="33">
        <v>0</v>
      </c>
      <c r="H76" s="33">
        <v>8554985749.1800003</v>
      </c>
      <c r="I76" s="33">
        <v>1661460011.8599999</v>
      </c>
      <c r="J76" s="33">
        <v>6893525737.3199997</v>
      </c>
      <c r="K76" s="33">
        <v>1625460011.8599999</v>
      </c>
      <c r="L76" s="33">
        <v>36000000</v>
      </c>
      <c r="M76" s="33">
        <v>1625460011.8599999</v>
      </c>
      <c r="N76" s="33">
        <v>1625460011.8599999</v>
      </c>
      <c r="O76" s="33">
        <v>0</v>
      </c>
      <c r="P76" s="34">
        <v>0.19000148679567364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7400000</v>
      </c>
      <c r="G77" s="33">
        <v>0</v>
      </c>
      <c r="H77" s="33">
        <v>68409567.370000005</v>
      </c>
      <c r="I77" s="33">
        <v>36000000</v>
      </c>
      <c r="J77" s="33">
        <v>32409567.370000001</v>
      </c>
      <c r="K77" s="33">
        <v>0</v>
      </c>
      <c r="L77" s="33">
        <v>36000000</v>
      </c>
      <c r="M77" s="33">
        <v>0</v>
      </c>
      <c r="N77" s="33">
        <v>0</v>
      </c>
      <c r="O77" s="33">
        <v>0</v>
      </c>
      <c r="P77" s="34">
        <v>0</v>
      </c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7400000</v>
      </c>
      <c r="G78" s="33">
        <v>0</v>
      </c>
      <c r="H78" s="33">
        <v>68409567.370000005</v>
      </c>
      <c r="I78" s="33">
        <v>36000000</v>
      </c>
      <c r="J78" s="33">
        <v>32409567.370000001</v>
      </c>
      <c r="K78" s="33">
        <v>0</v>
      </c>
      <c r="L78" s="33">
        <v>36000000</v>
      </c>
      <c r="M78" s="33">
        <v>0</v>
      </c>
      <c r="N78" s="33">
        <v>0</v>
      </c>
      <c r="O78" s="33">
        <v>0</v>
      </c>
      <c r="P78" s="34">
        <v>0</v>
      </c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0.19188315381057638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1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v>0</v>
      </c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v>0</v>
      </c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v>0</v>
      </c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0</v>
      </c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>
        <v>0</v>
      </c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>
        <v>0</v>
      </c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>
        <v>0</v>
      </c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14311267.59</v>
      </c>
      <c r="G88" s="33">
        <v>0</v>
      </c>
      <c r="H88" s="33">
        <v>25048324412.77</v>
      </c>
      <c r="I88" s="33">
        <v>3788912503</v>
      </c>
      <c r="J88" s="33">
        <v>21259411909.77</v>
      </c>
      <c r="K88" s="33">
        <v>2272235840</v>
      </c>
      <c r="L88" s="33">
        <v>1516676663</v>
      </c>
      <c r="M88" s="33">
        <v>280120689</v>
      </c>
      <c r="N88" s="33">
        <v>233120689</v>
      </c>
      <c r="O88" s="33">
        <v>47000000</v>
      </c>
      <c r="P88" s="34">
        <v>4.9819941782764492E-2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>
        <v>0</v>
      </c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>
        <v>0</v>
      </c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>
        <v>0</v>
      </c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14311267.59</v>
      </c>
      <c r="G92" s="33">
        <v>0</v>
      </c>
      <c r="H92" s="33">
        <v>25041944412.77</v>
      </c>
      <c r="I92" s="33">
        <v>3788912503</v>
      </c>
      <c r="J92" s="33">
        <v>21253031909.77</v>
      </c>
      <c r="K92" s="33">
        <v>2272235840</v>
      </c>
      <c r="L92" s="33">
        <v>1516676663</v>
      </c>
      <c r="M92" s="33">
        <v>280120689</v>
      </c>
      <c r="N92" s="33">
        <v>233120689</v>
      </c>
      <c r="O92" s="33">
        <v>47000000</v>
      </c>
      <c r="P92" s="34">
        <v>4.983263453630371E-2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14311267.59</v>
      </c>
      <c r="G93" s="33">
        <v>0</v>
      </c>
      <c r="H93" s="33">
        <v>25041944412.77</v>
      </c>
      <c r="I93" s="33">
        <v>3788912503</v>
      </c>
      <c r="J93" s="33">
        <v>21253031909.77</v>
      </c>
      <c r="K93" s="33">
        <v>2272235840</v>
      </c>
      <c r="L93" s="33">
        <v>1516676663</v>
      </c>
      <c r="M93" s="33">
        <v>280120689</v>
      </c>
      <c r="N93" s="33">
        <v>233120689</v>
      </c>
      <c r="O93" s="33">
        <v>47000000</v>
      </c>
      <c r="P93" s="34">
        <v>4.983263453630371E-2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14311267.59</v>
      </c>
      <c r="G94" s="33">
        <v>0</v>
      </c>
      <c r="H94" s="33">
        <v>230856471.00999999</v>
      </c>
      <c r="I94" s="33">
        <v>230856471</v>
      </c>
      <c r="J94" s="33">
        <v>0.01</v>
      </c>
      <c r="K94" s="33">
        <v>181589776</v>
      </c>
      <c r="L94" s="33">
        <v>49266695</v>
      </c>
      <c r="M94" s="33">
        <v>47000000</v>
      </c>
      <c r="N94" s="33">
        <v>0</v>
      </c>
      <c r="O94" s="33">
        <v>47000000</v>
      </c>
      <c r="P94" s="34">
        <v>0.21987687751581905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3558056032</v>
      </c>
      <c r="J95" s="33">
        <v>11753814209</v>
      </c>
      <c r="K95" s="33">
        <v>2090646064</v>
      </c>
      <c r="L95" s="33">
        <v>1467409968</v>
      </c>
      <c r="M95" s="33">
        <v>233120689</v>
      </c>
      <c r="N95" s="33">
        <v>233120689</v>
      </c>
      <c r="O95" s="33">
        <v>0</v>
      </c>
      <c r="P95" s="34">
        <v>7.8184182935043978E-2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>
        <v>0</v>
      </c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0</v>
      </c>
      <c r="J97" s="33">
        <v>6838843961.7600002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4">
        <v>0</v>
      </c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>
        <v>0</v>
      </c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>
        <v>0</v>
      </c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>
        <v>0</v>
      </c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>
        <v>0</v>
      </c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-73755879.349999994</v>
      </c>
      <c r="F102" s="33">
        <v>28945990</v>
      </c>
      <c r="G102" s="33">
        <v>0</v>
      </c>
      <c r="H102" s="33">
        <v>1586798516.6099999</v>
      </c>
      <c r="I102" s="33">
        <v>607259476.63999999</v>
      </c>
      <c r="J102" s="33">
        <v>979539039.97000003</v>
      </c>
      <c r="K102" s="33">
        <v>531015355.99000001</v>
      </c>
      <c r="L102" s="33">
        <v>76244120.650000006</v>
      </c>
      <c r="M102" s="33">
        <v>35000000</v>
      </c>
      <c r="N102" s="33">
        <v>35000000</v>
      </c>
      <c r="O102" s="33">
        <v>0</v>
      </c>
      <c r="P102" s="34">
        <v>9.7414320962584816E-2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12750000</v>
      </c>
      <c r="G103" s="33">
        <v>0</v>
      </c>
      <c r="H103" s="33">
        <v>1166993722.6199999</v>
      </c>
      <c r="I103" s="33">
        <v>581015355.99000001</v>
      </c>
      <c r="J103" s="33">
        <v>585978366.63</v>
      </c>
      <c r="K103" s="33">
        <v>531015355.99000001</v>
      </c>
      <c r="L103" s="33">
        <v>50000000</v>
      </c>
      <c r="M103" s="33">
        <v>35000000</v>
      </c>
      <c r="N103" s="33">
        <v>35000000</v>
      </c>
      <c r="O103" s="33">
        <v>0</v>
      </c>
      <c r="P103" s="34">
        <v>0.13245735345770476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12750000</v>
      </c>
      <c r="G104" s="33">
        <v>0</v>
      </c>
      <c r="H104" s="33">
        <v>1166993722.6199999</v>
      </c>
      <c r="I104" s="33">
        <v>581015355.99000001</v>
      </c>
      <c r="J104" s="33">
        <v>585978366.63</v>
      </c>
      <c r="K104" s="33">
        <v>531015355.99000001</v>
      </c>
      <c r="L104" s="33">
        <v>50000000</v>
      </c>
      <c r="M104" s="33">
        <v>35000000</v>
      </c>
      <c r="N104" s="33">
        <v>35000000</v>
      </c>
      <c r="O104" s="33">
        <v>0</v>
      </c>
      <c r="P104" s="34">
        <v>0.13245735345770476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581015355.99000001</v>
      </c>
      <c r="J105" s="33">
        <v>478576900</v>
      </c>
      <c r="K105" s="33">
        <v>531015355.99000001</v>
      </c>
      <c r="L105" s="33">
        <v>50000000</v>
      </c>
      <c r="M105" s="33">
        <v>35000000</v>
      </c>
      <c r="N105" s="33">
        <v>35000000</v>
      </c>
      <c r="O105" s="33">
        <v>0</v>
      </c>
      <c r="P105" s="34">
        <v>0.14588338025892369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12750000</v>
      </c>
      <c r="G106" s="33">
        <v>0</v>
      </c>
      <c r="H106" s="33">
        <v>107401466.63</v>
      </c>
      <c r="I106" s="33">
        <v>0</v>
      </c>
      <c r="J106" s="33">
        <v>107401466.63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v>0</v>
      </c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-73755879.349999994</v>
      </c>
      <c r="F107" s="33">
        <v>16195990</v>
      </c>
      <c r="G107" s="33">
        <v>0</v>
      </c>
      <c r="H107" s="33">
        <v>419804793.99000001</v>
      </c>
      <c r="I107" s="33">
        <v>26244120.649999999</v>
      </c>
      <c r="J107" s="33">
        <v>393560673.33999997</v>
      </c>
      <c r="K107" s="33">
        <v>0</v>
      </c>
      <c r="L107" s="33">
        <v>26244120.649999999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-73755879.349999994</v>
      </c>
      <c r="F108" s="33">
        <v>16195990</v>
      </c>
      <c r="G108" s="33">
        <v>0</v>
      </c>
      <c r="H108" s="33">
        <v>419804793.99000001</v>
      </c>
      <c r="I108" s="33">
        <v>26244120.649999999</v>
      </c>
      <c r="J108" s="33">
        <v>393560673.33999997</v>
      </c>
      <c r="K108" s="33">
        <v>0</v>
      </c>
      <c r="L108" s="33">
        <v>26244120.649999999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-73755879.349999994</v>
      </c>
      <c r="F109" s="56">
        <v>16195990</v>
      </c>
      <c r="G109" s="56">
        <v>0</v>
      </c>
      <c r="H109" s="56">
        <v>42440110.649999999</v>
      </c>
      <c r="I109" s="56">
        <v>26244120.649999999</v>
      </c>
      <c r="J109" s="56">
        <v>16195990</v>
      </c>
      <c r="K109" s="56">
        <v>0</v>
      </c>
      <c r="L109" s="56">
        <v>26244120.649999999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>
        <v>0</v>
      </c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248000</v>
      </c>
      <c r="G111" s="52">
        <v>0</v>
      </c>
      <c r="H111" s="52">
        <v>285248000</v>
      </c>
      <c r="I111" s="52">
        <v>10200000</v>
      </c>
      <c r="J111" s="52">
        <v>275048000</v>
      </c>
      <c r="K111" s="52">
        <v>0</v>
      </c>
      <c r="L111" s="52">
        <v>10200000</v>
      </c>
      <c r="M111" s="52">
        <v>0</v>
      </c>
      <c r="N111" s="52">
        <v>0</v>
      </c>
      <c r="O111" s="52">
        <v>0</v>
      </c>
      <c r="P111" s="53">
        <v>0</v>
      </c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248000</v>
      </c>
      <c r="G112" s="52">
        <v>0</v>
      </c>
      <c r="H112" s="52">
        <v>285248000</v>
      </c>
      <c r="I112" s="52">
        <v>10200000</v>
      </c>
      <c r="J112" s="52">
        <v>275048000</v>
      </c>
      <c r="K112" s="52">
        <v>0</v>
      </c>
      <c r="L112" s="52">
        <v>10200000</v>
      </c>
      <c r="M112" s="52">
        <v>0</v>
      </c>
      <c r="N112" s="52">
        <v>0</v>
      </c>
      <c r="O112" s="52">
        <v>0</v>
      </c>
      <c r="P112" s="53">
        <v>0</v>
      </c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248000</v>
      </c>
      <c r="G113" s="52">
        <v>0</v>
      </c>
      <c r="H113" s="52">
        <v>285248000</v>
      </c>
      <c r="I113" s="52">
        <v>10200000</v>
      </c>
      <c r="J113" s="52">
        <v>275048000</v>
      </c>
      <c r="K113" s="52">
        <v>0</v>
      </c>
      <c r="L113" s="52">
        <v>10200000</v>
      </c>
      <c r="M113" s="52">
        <v>0</v>
      </c>
      <c r="N113" s="52">
        <v>0</v>
      </c>
      <c r="O113" s="52">
        <v>0</v>
      </c>
      <c r="P113" s="53">
        <v>0</v>
      </c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248000</v>
      </c>
      <c r="G114" s="52">
        <v>0</v>
      </c>
      <c r="H114" s="52">
        <v>285248000</v>
      </c>
      <c r="I114" s="52">
        <v>10200000</v>
      </c>
      <c r="J114" s="52">
        <v>275048000</v>
      </c>
      <c r="K114" s="52">
        <v>0</v>
      </c>
      <c r="L114" s="52">
        <v>10200000</v>
      </c>
      <c r="M114" s="52">
        <v>0</v>
      </c>
      <c r="N114" s="52">
        <v>0</v>
      </c>
      <c r="O114" s="52">
        <v>0</v>
      </c>
      <c r="P114" s="53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860841200</v>
      </c>
      <c r="K6" s="16">
        <f>+Ejecución!J40</f>
        <v>93705684.420000002</v>
      </c>
      <c r="L6" s="16">
        <f>+Ejecución!K40</f>
        <v>368451632.24000001</v>
      </c>
      <c r="M6" s="16">
        <f>+Ejecución!L40</f>
        <v>492389567.75999999</v>
      </c>
      <c r="N6" s="16">
        <f>+Ejecución!M33</f>
        <v>50000000</v>
      </c>
      <c r="O6" s="16">
        <f>+Ejecución!N33</f>
        <v>50000000</v>
      </c>
      <c r="P6" s="16">
        <f>+Ejecución!O33</f>
        <v>0</v>
      </c>
      <c r="Q6" s="17">
        <f t="shared" ref="Q6" si="0">+L6/I6</f>
        <v>0.38599636985235974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176688200</v>
      </c>
      <c r="K7" s="11">
        <f>+Ejecución!J41</f>
        <v>93705684.420000002</v>
      </c>
      <c r="L7" s="11">
        <f>+Ejecución!K41</f>
        <v>79390000</v>
      </c>
      <c r="M7" s="11">
        <f>+Ejecución!L41</f>
        <v>97298200</v>
      </c>
      <c r="N7" s="11">
        <f>+Ejecución!M34</f>
        <v>50000000</v>
      </c>
      <c r="O7" s="11">
        <f>+Ejecución!N34</f>
        <v>50000000</v>
      </c>
      <c r="P7" s="11">
        <f>+Ejecución!O34</f>
        <v>0</v>
      </c>
      <c r="Q7" s="12">
        <f t="shared" ref="Q7:Q8" si="1">+L7/I7</f>
        <v>0.29360871149246975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684153000</v>
      </c>
      <c r="K8" s="11">
        <f>+Ejecución!J42</f>
        <v>0</v>
      </c>
      <c r="L8" s="11">
        <f>+Ejecución!K42</f>
        <v>289061632.24000001</v>
      </c>
      <c r="M8" s="11">
        <f>+Ejecución!L42</f>
        <v>395091367.75999999</v>
      </c>
      <c r="N8" s="11">
        <f>+Ejecución!M35</f>
        <v>0</v>
      </c>
      <c r="O8" s="11">
        <f>+Ejecución!N35</f>
        <v>0</v>
      </c>
      <c r="P8" s="11">
        <f>+Ejecución!O35</f>
        <v>0</v>
      </c>
      <c r="Q8" s="12">
        <f t="shared" si="1"/>
        <v>0.42251021663282923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70" t="s">
        <v>269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2" spans="2:17" x14ac:dyDescent="0.2">
      <c r="B12" s="61" t="s">
        <v>0</v>
      </c>
      <c r="C12" s="63" t="s">
        <v>1</v>
      </c>
      <c r="D12" s="59" t="s">
        <v>2</v>
      </c>
      <c r="E12" s="6" t="s">
        <v>3</v>
      </c>
      <c r="F12" s="7"/>
      <c r="G12" s="7"/>
      <c r="H12" s="8"/>
      <c r="I12" s="59" t="s">
        <v>4</v>
      </c>
      <c r="J12" s="59" t="s">
        <v>5</v>
      </c>
      <c r="K12" s="59" t="s">
        <v>6</v>
      </c>
      <c r="L12" s="59" t="s">
        <v>7</v>
      </c>
      <c r="M12" s="59" t="s">
        <v>8</v>
      </c>
      <c r="N12" s="59" t="s">
        <v>9</v>
      </c>
      <c r="O12" s="59" t="s">
        <v>10</v>
      </c>
      <c r="P12" s="59" t="s">
        <v>11</v>
      </c>
      <c r="Q12" s="59" t="s">
        <v>12</v>
      </c>
    </row>
    <row r="13" spans="2:17" x14ac:dyDescent="0.2">
      <c r="B13" s="73"/>
      <c r="C13" s="74"/>
      <c r="D13" s="69"/>
      <c r="E13" s="9" t="s">
        <v>13</v>
      </c>
      <c r="F13" s="9" t="s">
        <v>14</v>
      </c>
      <c r="G13" s="9" t="s">
        <v>15</v>
      </c>
      <c r="H13" s="9" t="s">
        <v>16</v>
      </c>
      <c r="I13" s="69"/>
      <c r="J13" s="69"/>
      <c r="K13" s="69"/>
      <c r="L13" s="69"/>
      <c r="M13" s="69"/>
      <c r="N13" s="69"/>
      <c r="O13" s="69"/>
      <c r="P13" s="69"/>
      <c r="Q13" s="69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-73755879.349999994</v>
      </c>
      <c r="G14" s="16">
        <f>+Ejecución!F108</f>
        <v>16195990</v>
      </c>
      <c r="H14" s="16">
        <f>+Ejecución!G108</f>
        <v>0</v>
      </c>
      <c r="I14" s="16">
        <f>+Ejecución!H108</f>
        <v>419804793.99000001</v>
      </c>
      <c r="J14" s="16">
        <f>+Ejecución!I108</f>
        <v>26244120.649999999</v>
      </c>
      <c r="K14" s="16">
        <f>+Ejecución!J108</f>
        <v>393560673.33999997</v>
      </c>
      <c r="L14" s="16">
        <f>+Ejecución!K108</f>
        <v>0</v>
      </c>
      <c r="M14" s="16">
        <f>+Ejecución!L108</f>
        <v>26244120.649999999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-73755879.349999994</v>
      </c>
      <c r="G15" s="11">
        <f>+Ejecución!F109</f>
        <v>16195990</v>
      </c>
      <c r="H15" s="11">
        <f>+Ejecución!G109</f>
        <v>0</v>
      </c>
      <c r="I15" s="11">
        <f>+Ejecución!H109</f>
        <v>42440110.649999999</v>
      </c>
      <c r="J15" s="11">
        <f>+Ejecución!I109</f>
        <v>26244120.649999999</v>
      </c>
      <c r="K15" s="11">
        <f>+Ejecución!J109</f>
        <v>16195990</v>
      </c>
      <c r="L15" s="11">
        <f>+Ejecución!K109</f>
        <v>0</v>
      </c>
      <c r="M15" s="11">
        <f>+Ejecución!L109</f>
        <v>26244120.649999999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1193215513</v>
      </c>
      <c r="K6" s="16">
        <f>+Ejecución!J55</f>
        <v>605156217.72000003</v>
      </c>
      <c r="L6" s="16">
        <f>+Ejecución!K55</f>
        <v>228744751</v>
      </c>
      <c r="M6" s="16">
        <f>+Ejecución!L55</f>
        <v>964470762</v>
      </c>
      <c r="N6" s="16">
        <f>+Ejecución!M61</f>
        <v>269811448</v>
      </c>
      <c r="O6" s="16">
        <f>+Ejecución!N61</f>
        <v>253968544</v>
      </c>
      <c r="P6" s="16">
        <f>+Ejecución!O61</f>
        <v>15842904</v>
      </c>
      <c r="Q6" s="17">
        <f t="shared" ref="Q6:Q7" si="0">+L6/I6</f>
        <v>0.12719547749364324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1193215513</v>
      </c>
      <c r="K7" s="11">
        <f>+Ejecución!J56</f>
        <v>605156217.72000003</v>
      </c>
      <c r="L7" s="11">
        <f>+Ejecución!K56</f>
        <v>228744751</v>
      </c>
      <c r="M7" s="11">
        <f>+Ejecución!L56</f>
        <v>964470762</v>
      </c>
      <c r="N7" s="11">
        <f>+Ejecución!M62</f>
        <v>0</v>
      </c>
      <c r="O7" s="11">
        <f>+Ejecución!N62</f>
        <v>0</v>
      </c>
      <c r="P7" s="11">
        <f>+Ejecución!O62</f>
        <v>0</v>
      </c>
      <c r="Q7" s="12">
        <f t="shared" si="0"/>
        <v>0.12719547749364324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4120020956</v>
      </c>
      <c r="K6" s="16">
        <f>+Ejecución!J61</f>
        <v>11282676873.17</v>
      </c>
      <c r="L6" s="16">
        <f>+Ejecución!K61</f>
        <v>1901292239</v>
      </c>
      <c r="M6" s="16">
        <f>+Ejecución!L61</f>
        <v>2218728717</v>
      </c>
      <c r="N6" s="16">
        <f>+Ejecución!M88</f>
        <v>280120689</v>
      </c>
      <c r="O6" s="16">
        <f>+Ejecución!N88</f>
        <v>233120689</v>
      </c>
      <c r="P6" s="16">
        <f>+Ejecución!O88</f>
        <v>47000000</v>
      </c>
      <c r="Q6" s="17">
        <f t="shared" ref="Q6:Q8" si="0">+L6/I6</f>
        <v>0.12343891051340934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0</v>
      </c>
      <c r="K7" s="11">
        <f>+Ejecución!J62</f>
        <v>4886830137.1700001</v>
      </c>
      <c r="L7" s="11">
        <f>+Ejecución!K62</f>
        <v>0</v>
      </c>
      <c r="M7" s="11">
        <f>+Ejecución!L62</f>
        <v>0</v>
      </c>
      <c r="N7" s="11">
        <f>+Ejecución!M92</f>
        <v>280120689</v>
      </c>
      <c r="O7" s="11">
        <f>+Ejecución!N92</f>
        <v>233120689</v>
      </c>
      <c r="P7" s="11">
        <f>+Ejecución!O92</f>
        <v>47000000</v>
      </c>
      <c r="Q7" s="12">
        <f t="shared" si="0"/>
        <v>0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4071903956</v>
      </c>
      <c r="K8" s="11">
        <f>+Ejecución!J63</f>
        <v>3743963736</v>
      </c>
      <c r="L8" s="11">
        <f>+Ejecución!K63</f>
        <v>1901292239</v>
      </c>
      <c r="M8" s="11">
        <f>+Ejecución!L63</f>
        <v>2170611717</v>
      </c>
      <c r="N8" s="16">
        <f>+Ejecución!M93</f>
        <v>280120689</v>
      </c>
      <c r="O8" s="16">
        <f>+Ejecución!N93</f>
        <v>233120689</v>
      </c>
      <c r="P8" s="16">
        <f>+Ejecución!O93</f>
        <v>47000000</v>
      </c>
      <c r="Q8" s="12">
        <f t="shared" si="0"/>
        <v>0.24326054558805854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48117000</v>
      </c>
      <c r="K9" s="11">
        <f>+Ejecución!J64</f>
        <v>2651883000</v>
      </c>
      <c r="L9" s="11">
        <f>+Ejecución!K64</f>
        <v>0</v>
      </c>
      <c r="M9" s="11">
        <f>+Ejecución!L64</f>
        <v>48117000</v>
      </c>
      <c r="N9" s="11">
        <f>+Ejecución!M94</f>
        <v>47000000</v>
      </c>
      <c r="O9" s="11">
        <f>+Ejecución!N94</f>
        <v>0</v>
      </c>
      <c r="P9" s="11">
        <f>+Ejecución!O94</f>
        <v>47000000</v>
      </c>
      <c r="Q9" s="12">
        <f t="shared" ref="Q9" si="1">+L9/I9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7400000</v>
      </c>
      <c r="H6" s="16">
        <f>+Ejecución!G77</f>
        <v>0</v>
      </c>
      <c r="I6" s="16">
        <f>+Ejecución!H77</f>
        <v>68409567.370000005</v>
      </c>
      <c r="J6" s="16">
        <f>+Ejecución!I77</f>
        <v>36000000</v>
      </c>
      <c r="K6" s="16">
        <f>+Ejecución!J77</f>
        <v>32409567.370000001</v>
      </c>
      <c r="L6" s="16">
        <f>+Ejecución!K77</f>
        <v>0</v>
      </c>
      <c r="M6" s="16">
        <f>+Ejecución!L77</f>
        <v>36000000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7400000</v>
      </c>
      <c r="H7" s="11">
        <f>+Ejecución!G78</f>
        <v>0</v>
      </c>
      <c r="I7" s="11">
        <f>+Ejecución!H78</f>
        <v>68409567.370000005</v>
      </c>
      <c r="J7" s="11">
        <f>+Ejecución!I78</f>
        <v>36000000</v>
      </c>
      <c r="K7" s="11">
        <f>+Ejecución!J78</f>
        <v>32409567.370000001</v>
      </c>
      <c r="L7" s="11">
        <f>+Ejecución!K78</f>
        <v>0</v>
      </c>
      <c r="M7" s="11">
        <f>+Ejecución!L78</f>
        <v>36000000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262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330000000</v>
      </c>
      <c r="K6" s="16">
        <f>+Ejecución!J25</f>
        <v>79313113</v>
      </c>
      <c r="L6" s="16">
        <f>+Ejecución!K25</f>
        <v>130000000</v>
      </c>
      <c r="M6" s="16">
        <f>+Ejecución!L25</f>
        <v>200000000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0.31760526567835612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330000000</v>
      </c>
      <c r="K7" s="11">
        <f>+Ejecución!J26</f>
        <v>79313113</v>
      </c>
      <c r="L7" s="11">
        <f>+Ejecución!K26</f>
        <v>130000000</v>
      </c>
      <c r="M7" s="11">
        <f>+Ejecución!L26</f>
        <v>200000000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0.31760526567835612</v>
      </c>
    </row>
    <row r="8" spans="2:17" ht="13.5" thickBot="1" x14ac:dyDescent="0.25"/>
    <row r="9" spans="2:17" ht="13.5" thickBot="1" x14ac:dyDescent="0.25">
      <c r="B9" s="70" t="s">
        <v>268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50000000</v>
      </c>
      <c r="O13" s="16">
        <f>+Ejecución!N32</f>
        <v>50000000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50000000</v>
      </c>
      <c r="O14" s="11">
        <f>+Ejecución!N33</f>
        <v>50000000</v>
      </c>
      <c r="P14" s="11">
        <f>+Ejecución!O33</f>
        <v>0</v>
      </c>
      <c r="Q14" s="12">
        <f>+L14/I14</f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70" t="s">
        <v>264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29210000</v>
      </c>
      <c r="K6" s="16">
        <f>+Ejecución!J57</f>
        <v>316</v>
      </c>
      <c r="L6" s="16">
        <f>+Ejecución!K57</f>
        <v>0</v>
      </c>
      <c r="M6" s="16">
        <f>+Ejecución!L57</f>
        <v>29210000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29210000</v>
      </c>
      <c r="K7" s="11">
        <f>+Ejecución!J58</f>
        <v>316</v>
      </c>
      <c r="L7" s="11">
        <f>+Ejecución!K58</f>
        <v>0</v>
      </c>
      <c r="M7" s="11">
        <f>+Ejecución!L58</f>
        <v>29210000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267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269811448</v>
      </c>
      <c r="O8" s="11">
        <f>+Ejecución!N59</f>
        <v>253968544</v>
      </c>
      <c r="P8" s="11">
        <f>+Ejecución!O59</f>
        <v>15842904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L30" sqref="L30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75" t="s">
        <v>271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4" spans="2:15" x14ac:dyDescent="0.2">
      <c r="B4" s="65" t="s">
        <v>60</v>
      </c>
      <c r="C4" s="65" t="s">
        <v>2</v>
      </c>
      <c r="D4" s="23" t="s">
        <v>3</v>
      </c>
      <c r="E4" s="24"/>
      <c r="F4" s="24"/>
      <c r="G4" s="25"/>
      <c r="H4" s="65" t="s">
        <v>4</v>
      </c>
      <c r="I4" s="65" t="s">
        <v>5</v>
      </c>
      <c r="J4" s="65" t="s">
        <v>6</v>
      </c>
      <c r="K4" s="65" t="s">
        <v>7</v>
      </c>
      <c r="L4" s="65" t="s">
        <v>8</v>
      </c>
      <c r="M4" s="67" t="s">
        <v>9</v>
      </c>
      <c r="N4" s="67" t="s">
        <v>10</v>
      </c>
      <c r="O4" s="65" t="s">
        <v>61</v>
      </c>
    </row>
    <row r="5" spans="2:15" x14ac:dyDescent="0.2">
      <c r="B5" s="66"/>
      <c r="C5" s="66"/>
      <c r="D5" s="26" t="s">
        <v>13</v>
      </c>
      <c r="E5" s="26" t="s">
        <v>14</v>
      </c>
      <c r="F5" s="26" t="s">
        <v>15</v>
      </c>
      <c r="G5" s="26" t="s">
        <v>16</v>
      </c>
      <c r="H5" s="66"/>
      <c r="I5" s="66"/>
      <c r="J5" s="66"/>
      <c r="K5" s="66"/>
      <c r="L5" s="66"/>
      <c r="M5" s="68"/>
      <c r="N5" s="68"/>
      <c r="O5" s="66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107366670</v>
      </c>
      <c r="J6" s="27">
        <f>+Tránsito!K6</f>
        <v>116685997</v>
      </c>
      <c r="K6" s="27">
        <f>+Tránsito!L6</f>
        <v>40680000</v>
      </c>
      <c r="L6" s="27">
        <f>+Tránsito!M6</f>
        <v>66686670</v>
      </c>
      <c r="M6" s="27"/>
      <c r="N6" s="27"/>
      <c r="O6" s="28">
        <f>+K6/H6</f>
        <v>0.18156445332561028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2961004320.5</v>
      </c>
      <c r="J8" s="27">
        <f>+Monopolio!K6</f>
        <v>75142687.030000001</v>
      </c>
      <c r="K8" s="27">
        <f>+Monopolio!L6</f>
        <v>2026051568.23</v>
      </c>
      <c r="L8" s="27">
        <f>+Monopolio!M6</f>
        <v>934952752.26999998</v>
      </c>
      <c r="M8" s="27">
        <f>+Monopolio!N6</f>
        <v>0</v>
      </c>
      <c r="N8" s="27">
        <f>+Monopolio!O6</f>
        <v>0</v>
      </c>
      <c r="O8" s="28">
        <f t="shared" si="0"/>
        <v>0.66731010165356119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12750000</v>
      </c>
      <c r="G12" s="27">
        <f t="shared" si="3"/>
        <v>0</v>
      </c>
      <c r="H12" s="27">
        <f>+H13+H14</f>
        <v>4433624319</v>
      </c>
      <c r="I12" s="27">
        <f t="shared" ref="I12:L12" si="4">+I13+I14</f>
        <v>982179984.99000001</v>
      </c>
      <c r="J12" s="27">
        <f t="shared" si="4"/>
        <v>3451444334.0100002</v>
      </c>
      <c r="K12" s="27">
        <f t="shared" si="4"/>
        <v>741734560.99000001</v>
      </c>
      <c r="L12" s="27">
        <f t="shared" si="4"/>
        <v>240445424</v>
      </c>
      <c r="M12" s="27"/>
      <c r="N12" s="27"/>
      <c r="O12" s="28">
        <f t="shared" si="0"/>
        <v>0.16729756687127195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401164629</v>
      </c>
      <c r="J13" s="27">
        <f>+Cultura!K6+Cultura!K9</f>
        <v>2865465967.3800001</v>
      </c>
      <c r="K13" s="27">
        <f>+Cultura!L6+Cultura!L9</f>
        <v>210719205</v>
      </c>
      <c r="L13" s="27">
        <f>+Cultura!M6+Cultura!M9</f>
        <v>190445424</v>
      </c>
      <c r="M13" s="27"/>
      <c r="N13" s="27"/>
      <c r="O13" s="28">
        <f t="shared" si="0"/>
        <v>6.450659135854353E-2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12750000</v>
      </c>
      <c r="G14" s="27">
        <f>+Cultura!H18</f>
        <v>0</v>
      </c>
      <c r="H14" s="27">
        <f>+Cultura!I18</f>
        <v>1166993722.6199999</v>
      </c>
      <c r="I14" s="27">
        <f>+Cultura!J18</f>
        <v>581015355.99000001</v>
      </c>
      <c r="J14" s="27">
        <f>+Cultura!K18</f>
        <v>585978366.63</v>
      </c>
      <c r="K14" s="27">
        <f>+Cultura!L18</f>
        <v>531015355.99000001</v>
      </c>
      <c r="L14" s="27">
        <f>+Cultura!M18</f>
        <v>50000000</v>
      </c>
      <c r="M14" s="27"/>
      <c r="N14" s="27"/>
      <c r="O14" s="28">
        <f t="shared" si="0"/>
        <v>0.45502845962001021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-73755879.349999994</v>
      </c>
      <c r="F15" s="27">
        <f t="shared" si="5"/>
        <v>16195990</v>
      </c>
      <c r="G15" s="27">
        <f t="shared" si="5"/>
        <v>0</v>
      </c>
      <c r="H15" s="27">
        <f>+H16+H17</f>
        <v>1374351678.4099998</v>
      </c>
      <c r="I15" s="27">
        <f t="shared" ref="I15:L15" si="6">+I16+I17</f>
        <v>887085320.64999998</v>
      </c>
      <c r="J15" s="27">
        <f t="shared" si="6"/>
        <v>487266357.75999999</v>
      </c>
      <c r="K15" s="27">
        <f t="shared" si="6"/>
        <v>368451632.24000001</v>
      </c>
      <c r="L15" s="27">
        <f t="shared" si="6"/>
        <v>518633688.40999997</v>
      </c>
      <c r="M15" s="27"/>
      <c r="N15" s="27"/>
      <c r="O15" s="28">
        <f t="shared" si="0"/>
        <v>0.26809123023465514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860841200</v>
      </c>
      <c r="J16" s="27">
        <f>+Deportes!K6</f>
        <v>93705684.420000002</v>
      </c>
      <c r="K16" s="27">
        <f>+Deportes!L6</f>
        <v>368451632.24000001</v>
      </c>
      <c r="L16" s="27">
        <f>+Deportes!M6</f>
        <v>492389567.75999999</v>
      </c>
      <c r="M16" s="27"/>
      <c r="N16" s="27"/>
      <c r="O16" s="28">
        <f t="shared" si="0"/>
        <v>0.38599636985235974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-73755879.349999994</v>
      </c>
      <c r="F17" s="27">
        <f>+Deportes!G14</f>
        <v>16195990</v>
      </c>
      <c r="G17" s="27">
        <f>+Deportes!H14</f>
        <v>0</v>
      </c>
      <c r="H17" s="27">
        <f>+Deportes!I14</f>
        <v>419804793.99000001</v>
      </c>
      <c r="I17" s="27">
        <f>+Deportes!J14</f>
        <v>26244120.649999999</v>
      </c>
      <c r="J17" s="27">
        <f>+Deportes!K14</f>
        <v>393560673.33999997</v>
      </c>
      <c r="K17" s="27">
        <f>+Deportes!L14</f>
        <v>0</v>
      </c>
      <c r="L17" s="27">
        <f>+Deportes!M14</f>
        <v>26244120.649999999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1019412558.62</v>
      </c>
      <c r="G18" s="27">
        <f t="shared" si="7"/>
        <v>0</v>
      </c>
      <c r="H18" s="27">
        <f>+H19+H20</f>
        <v>15082230763.93</v>
      </c>
      <c r="I18" s="27">
        <f t="shared" ref="I18:L18" si="8">+I19+I20</f>
        <v>10404859769.25</v>
      </c>
      <c r="J18" s="27">
        <f t="shared" si="8"/>
        <v>4677370994.6800003</v>
      </c>
      <c r="K18" s="27">
        <f t="shared" si="8"/>
        <v>8543723254.25</v>
      </c>
      <c r="L18" s="27">
        <f t="shared" si="8"/>
        <v>1861136515</v>
      </c>
      <c r="M18" s="27"/>
      <c r="N18" s="27"/>
      <c r="O18" s="28">
        <f t="shared" si="0"/>
        <v>0.56647609945624178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1019164558.62</v>
      </c>
      <c r="G19" s="27">
        <f>+Hacienda!H6+Hacienda!H8+Hacienda!H10</f>
        <v>0</v>
      </c>
      <c r="H19" s="27">
        <f>+Hacienda!I6+Hacienda!I8+Hacienda!I10</f>
        <v>14796982763.93</v>
      </c>
      <c r="I19" s="27">
        <f>+Hacienda!J6+Hacienda!J8+Hacienda!J10</f>
        <v>10394659769.25</v>
      </c>
      <c r="J19" s="27">
        <f>+Hacienda!K6+Hacienda!K8+Hacienda!K10</f>
        <v>4402322994.6800003</v>
      </c>
      <c r="K19" s="27">
        <f>+Hacienda!L6+Hacienda!L8+Hacienda!L10</f>
        <v>8543723254.25</v>
      </c>
      <c r="L19" s="27">
        <f>+Hacienda!M6+Hacienda!M8+Hacienda!M10</f>
        <v>1850936515</v>
      </c>
      <c r="M19" s="27"/>
      <c r="N19" s="27"/>
      <c r="O19" s="28">
        <f t="shared" si="0"/>
        <v>0.57739631048815465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248000</v>
      </c>
      <c r="G20" s="27">
        <f>+Hacienda!H19</f>
        <v>0</v>
      </c>
      <c r="H20" s="27">
        <f>+Hacienda!I19</f>
        <v>285248000</v>
      </c>
      <c r="I20" s="27">
        <f>+Hacienda!J19</f>
        <v>10200000</v>
      </c>
      <c r="J20" s="27">
        <f>+Hacienda!K19</f>
        <v>275048000</v>
      </c>
      <c r="K20" s="27">
        <f>+Hacienda!L19</f>
        <v>0</v>
      </c>
      <c r="L20" s="27">
        <f>+Hacienda!M19</f>
        <v>10200000</v>
      </c>
      <c r="M20" s="27"/>
      <c r="N20" s="27"/>
      <c r="O20" s="28">
        <f t="shared" si="0"/>
        <v>0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1193215513</v>
      </c>
      <c r="J21" s="27">
        <f>+Gobierno!K6</f>
        <v>605156217.72000003</v>
      </c>
      <c r="K21" s="27">
        <f>+Gobierno!L6</f>
        <v>228744751</v>
      </c>
      <c r="L21" s="27">
        <f>+Gobierno!M6</f>
        <v>964470762</v>
      </c>
      <c r="M21" s="27"/>
      <c r="N21" s="27"/>
      <c r="O21" s="28">
        <f t="shared" si="0"/>
        <v>0.12719547749364324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4120020956</v>
      </c>
      <c r="J22" s="27">
        <f>+Educación!K6</f>
        <v>11282676873.17</v>
      </c>
      <c r="K22" s="27">
        <f>+Educación!L6</f>
        <v>1901292239</v>
      </c>
      <c r="L22" s="27">
        <f>+Educación!M6</f>
        <v>2218728717</v>
      </c>
      <c r="M22" s="27"/>
      <c r="N22" s="27"/>
      <c r="O22" s="28">
        <f t="shared" si="0"/>
        <v>0.12343891051340934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14311267.59</v>
      </c>
      <c r="G23" s="27">
        <f t="shared" si="9"/>
        <v>0</v>
      </c>
      <c r="H23" s="27">
        <f t="shared" si="9"/>
        <v>25662622862.77</v>
      </c>
      <c r="I23" s="27">
        <f t="shared" si="9"/>
        <v>3788912503</v>
      </c>
      <c r="J23" s="27">
        <f t="shared" si="9"/>
        <v>21873710359.77</v>
      </c>
      <c r="K23" s="27">
        <f t="shared" si="9"/>
        <v>2272235840</v>
      </c>
      <c r="L23" s="27">
        <f t="shared" si="9"/>
        <v>1516676663</v>
      </c>
      <c r="M23" s="27"/>
      <c r="N23" s="27"/>
      <c r="O23" s="28">
        <f t="shared" si="0"/>
        <v>8.8542619051478241E-2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0</v>
      </c>
      <c r="J24" s="27">
        <f>+Infraestructura!K6</f>
        <v>49286450</v>
      </c>
      <c r="K24" s="27">
        <f>+Infraestructura!L6</f>
        <v>0</v>
      </c>
      <c r="L24" s="27">
        <f>+Infraestructura!M6</f>
        <v>0</v>
      </c>
      <c r="M24" s="27">
        <f>+Infraestructura!N6</f>
        <v>280120689</v>
      </c>
      <c r="N24" s="27">
        <f>+Infraestructura!O6</f>
        <v>233120689</v>
      </c>
      <c r="O24" s="28">
        <f t="shared" si="0"/>
        <v>0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14311267.59</v>
      </c>
      <c r="G25" s="27">
        <f>+Infraestructura!H15+Infraestructura!H13</f>
        <v>0</v>
      </c>
      <c r="H25" s="27">
        <f>+Infraestructura!I15+Infraestructura!I13</f>
        <v>25613336412.77</v>
      </c>
      <c r="I25" s="27">
        <f>+Infraestructura!J15+Infraestructura!J13</f>
        <v>3788912503</v>
      </c>
      <c r="J25" s="27">
        <f>+Infraestructura!K15+Infraestructura!K13</f>
        <v>21824423909.77</v>
      </c>
      <c r="K25" s="27">
        <f>+Infraestructura!L15+Infraestructura!L13</f>
        <v>2272235840</v>
      </c>
      <c r="L25" s="27">
        <f>+Infraestructura!M15+Infraestructura!M13</f>
        <v>1516676663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8.8712997142657873E-2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7400000</v>
      </c>
      <c r="G26" s="27">
        <f>+Planeación!H6+Planeación!H8</f>
        <v>0</v>
      </c>
      <c r="H26" s="27">
        <f>+Planeación!I6+Planeación!I8</f>
        <v>8539502415.1800003</v>
      </c>
      <c r="I26" s="27">
        <f>+Planeación!J6+Planeación!J8</f>
        <v>1661460011.8599999</v>
      </c>
      <c r="J26" s="27">
        <f>+Planeación!K6+Planeación!K8</f>
        <v>6878042403.3199997</v>
      </c>
      <c r="K26" s="27">
        <f>+Planeación!L6+Planeación!L8</f>
        <v>1625460011.8599999</v>
      </c>
      <c r="L26" s="27">
        <f>+Planeación!M6+Planeación!M8</f>
        <v>36000000</v>
      </c>
      <c r="M26" s="27"/>
      <c r="N26" s="27"/>
      <c r="O26" s="28">
        <f t="shared" si="0"/>
        <v>0.19034598654958487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330000000</v>
      </c>
      <c r="J27" s="27">
        <f t="shared" si="10"/>
        <v>94796447</v>
      </c>
      <c r="K27" s="27">
        <f t="shared" si="10"/>
        <v>130000000</v>
      </c>
      <c r="L27" s="27">
        <f t="shared" si="10"/>
        <v>200000000</v>
      </c>
      <c r="M27" s="27">
        <f t="shared" si="10"/>
        <v>0</v>
      </c>
      <c r="N27" s="27">
        <f t="shared" si="10"/>
        <v>0</v>
      </c>
      <c r="O27" s="28">
        <f t="shared" si="10"/>
        <v>0.31760526567835612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330000000</v>
      </c>
      <c r="J28" s="27">
        <f>+'Gestión del Riesgo'!K6</f>
        <v>79313113</v>
      </c>
      <c r="K28" s="27">
        <f>+'Gestión del Riesgo'!L6</f>
        <v>130000000</v>
      </c>
      <c r="L28" s="27">
        <f>+'Gestión del Riesgo'!M6</f>
        <v>200000000</v>
      </c>
      <c r="M28" s="27">
        <f>+'Gestión del Riesgo'!N6</f>
        <v>0</v>
      </c>
      <c r="N28" s="27">
        <f>+'Gestión del Riesgo'!O6</f>
        <v>0</v>
      </c>
      <c r="O28" s="28">
        <f>+K28/H28</f>
        <v>0.31760526567835612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29210000</v>
      </c>
      <c r="J30" s="27">
        <f>+'Si se Puede'!K6</f>
        <v>316</v>
      </c>
      <c r="K30" s="27">
        <f>+'Si se Puede'!L6</f>
        <v>0</v>
      </c>
      <c r="L30" s="27">
        <f>+'Si se Puede'!M6</f>
        <v>29210000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-73755879.349999994</v>
      </c>
      <c r="F32" s="30">
        <f t="shared" si="12"/>
        <v>1070069816.21</v>
      </c>
      <c r="G32" s="30">
        <f t="shared" si="12"/>
        <v>0</v>
      </c>
      <c r="H32" s="30">
        <f t="shared" si="12"/>
        <v>79136476510.139999</v>
      </c>
      <c r="I32" s="30">
        <f t="shared" si="12"/>
        <v>28649454493.25</v>
      </c>
      <c r="J32" s="30">
        <f t="shared" si="12"/>
        <v>50487022016.889999</v>
      </c>
      <c r="K32" s="30">
        <f t="shared" si="12"/>
        <v>20062513301.57</v>
      </c>
      <c r="L32" s="30">
        <f t="shared" si="12"/>
        <v>8586941191.6800003</v>
      </c>
      <c r="M32" s="30">
        <f t="shared" ref="M32:N32" si="13">+M6+M7+M8+M9+M12+M15+M18+M21+M27+M30+M31+M22+M23+M26+M31</f>
        <v>2184139444</v>
      </c>
      <c r="N32" s="30">
        <f t="shared" si="13"/>
        <v>2184139444</v>
      </c>
      <c r="O32" s="31">
        <f>+K32/C32</f>
        <v>0.63934076805513063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-73755879.349999994</v>
      </c>
      <c r="F33" s="40">
        <f>+Ejecución!F4+Ejecución!F51</f>
        <v>1070069816.21</v>
      </c>
      <c r="G33" s="40">
        <f>+Ejecución!G4+Ejecución!G51</f>
        <v>0</v>
      </c>
      <c r="H33" s="40">
        <f>+Ejecución!H4+Ejecución!H51</f>
        <v>79136476510.139999</v>
      </c>
      <c r="I33" s="40">
        <f>+Ejecución!I4+Ejecución!I51</f>
        <v>28649454493.25</v>
      </c>
      <c r="J33" s="40">
        <f>+Ejecución!J4+Ejecución!J51</f>
        <v>50487022016.889999</v>
      </c>
      <c r="K33" s="40">
        <f>+Ejecución!K4+Ejecución!K51</f>
        <v>20062513301.57</v>
      </c>
      <c r="L33" s="40">
        <f>+Ejecución!L4+Ejecución!L51</f>
        <v>8586941191.6800003</v>
      </c>
      <c r="M33" s="40">
        <f>+Ejecución!M4+Ejecución!M51</f>
        <v>10131774277.450001</v>
      </c>
      <c r="N33" s="40">
        <f>+Ejecución!N4+Ejecución!N51</f>
        <v>10063910539.450001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-7947634833.4500008</v>
      </c>
      <c r="N34" s="40">
        <f t="shared" si="14"/>
        <v>-7879771095.4500008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46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107366670</v>
      </c>
      <c r="K6" s="16">
        <f>+Ejecución!J8</f>
        <v>116685997</v>
      </c>
      <c r="L6" s="16">
        <f>+Ejecución!K8</f>
        <v>40680000</v>
      </c>
      <c r="M6" s="16">
        <f>+Ejecución!L8</f>
        <v>66686670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0.18156445332561028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107366670</v>
      </c>
      <c r="K7" s="11">
        <f>+Ejecución!J9</f>
        <v>116685997</v>
      </c>
      <c r="L7" s="11">
        <f>+Ejecución!K9</f>
        <v>40680000</v>
      </c>
      <c r="M7" s="11">
        <f>+Ejecución!L9</f>
        <v>66686670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0.18156445332561028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999327418</v>
      </c>
      <c r="K6" s="16">
        <f>+Ejecución!J15</f>
        <v>672582</v>
      </c>
      <c r="L6" s="16">
        <f>+Ejecución!K15</f>
        <v>602827418</v>
      </c>
      <c r="M6" s="16">
        <f>+Ejecución!L15</f>
        <v>396500000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3" si="0">+L6/I6</f>
        <v>0.60282741799999995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999327418</v>
      </c>
      <c r="K7" s="11">
        <f>+Ejecución!J16</f>
        <v>672582</v>
      </c>
      <c r="L7" s="11">
        <f>+Ejecución!K16</f>
        <v>602827418</v>
      </c>
      <c r="M7" s="11">
        <f>+Ejecución!L16</f>
        <v>396500000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0.60282741799999995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1019164558.62</v>
      </c>
      <c r="H8" s="16">
        <f>+Ejecución!G45</f>
        <v>0</v>
      </c>
      <c r="I8" s="16">
        <f>+Ejecución!H45</f>
        <v>4014853819.5999999</v>
      </c>
      <c r="J8" s="16">
        <f>+Ejecución!I45</f>
        <v>3971477370.9200001</v>
      </c>
      <c r="K8" s="16">
        <f>+Ejecución!J45</f>
        <v>43376448.68</v>
      </c>
      <c r="L8" s="16">
        <f>+Ejecución!K45</f>
        <v>2517040855.9200001</v>
      </c>
      <c r="M8" s="16">
        <f>+Ejecución!L45</f>
        <v>1454436515</v>
      </c>
      <c r="N8" s="16">
        <f>+Ejecución!M47</f>
        <v>5423854980.3299999</v>
      </c>
      <c r="O8" s="16">
        <f>+Ejecución!N47</f>
        <v>5423854980.3299999</v>
      </c>
      <c r="P8" s="16">
        <f>+Ejecución!O47</f>
        <v>0</v>
      </c>
      <c r="Q8" s="17">
        <f t="shared" si="0"/>
        <v>0.62693212979066149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1019164558.62</v>
      </c>
      <c r="H9" s="11">
        <f>+Ejecución!G46</f>
        <v>0</v>
      </c>
      <c r="I9" s="11">
        <f>+Ejecución!H46</f>
        <v>4014853819.5999999</v>
      </c>
      <c r="J9" s="11">
        <f>+Ejecución!I46</f>
        <v>3971477370.9200001</v>
      </c>
      <c r="K9" s="11">
        <f>+Ejecución!J46</f>
        <v>43376448.68</v>
      </c>
      <c r="L9" s="11">
        <f>+Ejecución!K46</f>
        <v>2517040855.9200001</v>
      </c>
      <c r="M9" s="11">
        <f>+Ejecución!L46</f>
        <v>1454436515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0.62693212979066149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5423854980.3299999</v>
      </c>
      <c r="K10" s="16">
        <f>+Ejecución!J47</f>
        <v>4358273964</v>
      </c>
      <c r="L10" s="16">
        <f>+Ejecución!K47</f>
        <v>5423854980.3299999</v>
      </c>
      <c r="M10" s="16">
        <f>+Ejecución!L47</f>
        <v>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0.55446570078937885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0</v>
      </c>
      <c r="K11" s="11">
        <f>+Ejecución!J48</f>
        <v>4358273964</v>
      </c>
      <c r="L11" s="11">
        <f>+Ejecución!K48</f>
        <v>0</v>
      </c>
      <c r="M11" s="11">
        <f>+Ejecución!L48</f>
        <v>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2210392148.8600001</v>
      </c>
      <c r="O12" s="11">
        <f>+Ejecución!N51</f>
        <v>2147549244.8600001</v>
      </c>
      <c r="P12" s="11">
        <f>+Ejecución!O51</f>
        <v>62842904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2210392148.8600001</v>
      </c>
      <c r="O13" s="11">
        <f>+Ejecución!N52</f>
        <v>2147549244.8600001</v>
      </c>
      <c r="P13" s="11">
        <f>+Ejecución!O52</f>
        <v>62842904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70" t="s">
        <v>57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7" spans="2:17" x14ac:dyDescent="0.2">
      <c r="B17" s="61" t="s">
        <v>0</v>
      </c>
      <c r="C17" s="63" t="s">
        <v>1</v>
      </c>
      <c r="D17" s="59" t="s">
        <v>2</v>
      </c>
      <c r="E17" s="6" t="s">
        <v>3</v>
      </c>
      <c r="F17" s="7"/>
      <c r="G17" s="7"/>
      <c r="H17" s="8"/>
      <c r="I17" s="59" t="s">
        <v>4</v>
      </c>
      <c r="J17" s="59" t="s">
        <v>5</v>
      </c>
      <c r="K17" s="59" t="s">
        <v>6</v>
      </c>
      <c r="L17" s="59" t="s">
        <v>7</v>
      </c>
      <c r="M17" s="59" t="s">
        <v>8</v>
      </c>
      <c r="N17" s="59" t="s">
        <v>9</v>
      </c>
      <c r="O17" s="59" t="s">
        <v>10</v>
      </c>
      <c r="P17" s="59" t="s">
        <v>11</v>
      </c>
      <c r="Q17" s="59" t="s">
        <v>12</v>
      </c>
    </row>
    <row r="18" spans="2:17" x14ac:dyDescent="0.2">
      <c r="B18" s="73"/>
      <c r="C18" s="74"/>
      <c r="D18" s="69"/>
      <c r="E18" s="9" t="s">
        <v>13</v>
      </c>
      <c r="F18" s="9" t="s">
        <v>14</v>
      </c>
      <c r="G18" s="9" t="s">
        <v>15</v>
      </c>
      <c r="H18" s="9" t="s">
        <v>16</v>
      </c>
      <c r="I18" s="69"/>
      <c r="J18" s="69"/>
      <c r="K18" s="69"/>
      <c r="L18" s="69"/>
      <c r="M18" s="69"/>
      <c r="N18" s="69"/>
      <c r="O18" s="69"/>
      <c r="P18" s="69"/>
      <c r="Q18" s="69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248000</v>
      </c>
      <c r="H19" s="16">
        <f>+Ejecución!G113</f>
        <v>0</v>
      </c>
      <c r="I19" s="16">
        <f>+Ejecución!H113</f>
        <v>285248000</v>
      </c>
      <c r="J19" s="16">
        <f>+Ejecución!I113</f>
        <v>10200000</v>
      </c>
      <c r="K19" s="16">
        <f>+Ejecución!J113</f>
        <v>275048000</v>
      </c>
      <c r="L19" s="16">
        <f>+Ejecución!K113</f>
        <v>0</v>
      </c>
      <c r="M19" s="16">
        <f>+Ejecución!L113</f>
        <v>10200000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248000</v>
      </c>
      <c r="H20" s="11">
        <f>+Ejecución!G114</f>
        <v>0</v>
      </c>
      <c r="I20" s="11">
        <f>+Ejecución!H114</f>
        <v>285248000</v>
      </c>
      <c r="J20" s="11">
        <f>+Ejecución!I114</f>
        <v>10200000</v>
      </c>
      <c r="K20" s="11">
        <f>+Ejecución!J114</f>
        <v>275048000</v>
      </c>
      <c r="L20" s="11">
        <f>+Ejecución!K114</f>
        <v>0</v>
      </c>
      <c r="M20" s="11">
        <f>+Ejecución!L114</f>
        <v>10200000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2961004320.5</v>
      </c>
      <c r="K6" s="16">
        <f>+Ejecución!J18</f>
        <v>75142687.030000001</v>
      </c>
      <c r="L6" s="16">
        <f>+Ejecución!K18</f>
        <v>2026051568.23</v>
      </c>
      <c r="M6" s="16">
        <f>+Ejecución!L18</f>
        <v>934952752.26999998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0.66731010165356119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2961004320.5</v>
      </c>
      <c r="K7" s="11">
        <f>+Ejecución!J19</f>
        <v>75142687.030000001</v>
      </c>
      <c r="L7" s="11">
        <f>+Ejecución!K19</f>
        <v>2026051568.23</v>
      </c>
      <c r="M7" s="11">
        <f>+Ejecución!L19</f>
        <v>934952752.26999998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0.66731010165356119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17222051.16</v>
      </c>
      <c r="O6" s="16">
        <f>+Ejecución!N19</f>
        <v>17222051.16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70" t="s">
        <v>58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70" t="s">
        <v>167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1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1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0</v>
      </c>
      <c r="K6" s="16">
        <f>+Ejecución!J29</f>
        <v>49286450</v>
      </c>
      <c r="L6" s="16">
        <f>+Ejecución!K29</f>
        <v>0</v>
      </c>
      <c r="M6" s="16">
        <f>+Ejecución!L29</f>
        <v>0</v>
      </c>
      <c r="N6" s="16">
        <f>+Ejecución!M92</f>
        <v>280120689</v>
      </c>
      <c r="O6" s="16">
        <f>+Ejecución!N92</f>
        <v>233120689</v>
      </c>
      <c r="P6" s="16">
        <f>+Ejecución!O92</f>
        <v>47000000</v>
      </c>
      <c r="Q6" s="17">
        <f>+L6/I6</f>
        <v>0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0</v>
      </c>
      <c r="K7" s="11">
        <f>+Ejecución!J30</f>
        <v>49286450</v>
      </c>
      <c r="L7" s="11">
        <f>+Ejecución!K30</f>
        <v>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70" t="s">
        <v>55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1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1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14311267.59</v>
      </c>
      <c r="H15" s="16">
        <f>+Ejecución!G93</f>
        <v>0</v>
      </c>
      <c r="I15" s="16">
        <f>+Ejecución!H93</f>
        <v>25041944412.77</v>
      </c>
      <c r="J15" s="16">
        <f>+Ejecución!I93</f>
        <v>3788912503</v>
      </c>
      <c r="K15" s="16">
        <f>+Ejecución!J93</f>
        <v>21253031909.77</v>
      </c>
      <c r="L15" s="16">
        <f>+Ejecución!K93</f>
        <v>2272235840</v>
      </c>
      <c r="M15" s="16">
        <f>+Ejecución!L93</f>
        <v>1516676663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9.0737196862448341E-2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14311267.59</v>
      </c>
      <c r="H16" s="11">
        <f>+Ejecución!G94</f>
        <v>0</v>
      </c>
      <c r="I16" s="11">
        <f>+Ejecución!H94</f>
        <v>230856471.00999999</v>
      </c>
      <c r="J16" s="11">
        <f>+Ejecución!I94</f>
        <v>230856471</v>
      </c>
      <c r="K16" s="11">
        <f>+Ejecución!J94</f>
        <v>0.01</v>
      </c>
      <c r="L16" s="11">
        <f>+Ejecución!K94</f>
        <v>181589776</v>
      </c>
      <c r="M16" s="11">
        <f>+Ejecución!L94</f>
        <v>49266695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0.78659166539946845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3558056032</v>
      </c>
      <c r="K17" s="11">
        <f>+Ejecución!J95</f>
        <v>11753814209</v>
      </c>
      <c r="L17" s="11">
        <f>+Ejecución!K95</f>
        <v>2090646064</v>
      </c>
      <c r="M17" s="11">
        <f>+Ejecución!L95</f>
        <v>1467409968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0.13653760325123174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0</v>
      </c>
      <c r="K19" s="11">
        <f>+Ejecución!J97</f>
        <v>6838843961.7600002</v>
      </c>
      <c r="L19" s="11">
        <f>+Ejecución!K97</f>
        <v>0</v>
      </c>
      <c r="M19" s="11">
        <f>+Ejecución!L97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-73755879.349999994</v>
      </c>
      <c r="G24" s="11">
        <f>+Ejecución!F102</f>
        <v>28945990</v>
      </c>
      <c r="H24" s="11">
        <f>+Ejecución!G102</f>
        <v>0</v>
      </c>
      <c r="I24" s="11">
        <f>+Ejecución!H102</f>
        <v>1586798516.6099999</v>
      </c>
      <c r="J24" s="11">
        <f>+Ejecución!I102</f>
        <v>607259476.63999999</v>
      </c>
      <c r="K24" s="11">
        <f>+Ejecución!J102</f>
        <v>979539039.97000003</v>
      </c>
      <c r="L24" s="11">
        <f>+Ejecución!K102</f>
        <v>531015355.99000001</v>
      </c>
      <c r="M24" s="11">
        <f>+Ejecución!L102</f>
        <v>76244120.650000006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0.33464573506436662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401164629</v>
      </c>
      <c r="K6" s="16">
        <f>+Ejecución!J33</f>
        <v>270349908.07999998</v>
      </c>
      <c r="L6" s="16">
        <f>+Ejecución!K33</f>
        <v>210719205</v>
      </c>
      <c r="M6" s="16">
        <f>+Ejecución!L33</f>
        <v>190445424</v>
      </c>
      <c r="N6" s="16">
        <f>+Ejecución!M33</f>
        <v>50000000</v>
      </c>
      <c r="O6" s="16">
        <f>+Ejecución!N33</f>
        <v>50000000</v>
      </c>
      <c r="P6" s="16">
        <f>+Ejecución!O33</f>
        <v>0</v>
      </c>
      <c r="Q6" s="17">
        <f t="shared" ref="Q6:Q8" si="0">+L6/I6</f>
        <v>0.31379693716875739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345071024</v>
      </c>
      <c r="K7" s="11">
        <f>+Ejecución!J34</f>
        <v>263631801.59</v>
      </c>
      <c r="L7" s="11">
        <f>+Ejecución!K34</f>
        <v>179625600</v>
      </c>
      <c r="M7" s="11">
        <f>+Ejecución!L34</f>
        <v>165445424</v>
      </c>
      <c r="N7" s="11">
        <f>+Ejecución!M27</f>
        <v>0</v>
      </c>
      <c r="O7" s="11">
        <f>+Ejecución!N27</f>
        <v>0</v>
      </c>
      <c r="P7" s="11">
        <f>+Ejecución!O27</f>
        <v>0</v>
      </c>
      <c r="Q7" s="12">
        <f t="shared" si="0"/>
        <v>0.29509572232705428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56093605</v>
      </c>
      <c r="K8" s="11">
        <f>+Ejecución!J35</f>
        <v>6718106.4900000002</v>
      </c>
      <c r="L8" s="11">
        <f>+Ejecución!K35</f>
        <v>31093605</v>
      </c>
      <c r="M8" s="11">
        <f>+Ejecución!L35</f>
        <v>25000000</v>
      </c>
      <c r="N8" s="11">
        <f>+Ejecución!M28</f>
        <v>0</v>
      </c>
      <c r="O8" s="11">
        <f>+Ejecución!N28</f>
        <v>0</v>
      </c>
      <c r="P8" s="11">
        <f>+Ejecución!O28</f>
        <v>0</v>
      </c>
      <c r="Q8" s="12">
        <f t="shared" si="0"/>
        <v>0.49502878145503626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0</v>
      </c>
      <c r="O9" s="16">
        <f>+Ejecución!N29</f>
        <v>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0</v>
      </c>
      <c r="O10" s="11">
        <f>+Ejecución!N30</f>
        <v>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50000000</v>
      </c>
      <c r="O11" s="11">
        <f>+Ejecución!N31</f>
        <v>50000000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70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6" spans="2:17" x14ac:dyDescent="0.2">
      <c r="B16" s="61" t="s">
        <v>0</v>
      </c>
      <c r="C16" s="63" t="s">
        <v>1</v>
      </c>
      <c r="D16" s="59" t="s">
        <v>2</v>
      </c>
      <c r="E16" s="6" t="s">
        <v>3</v>
      </c>
      <c r="F16" s="7"/>
      <c r="G16" s="7"/>
      <c r="H16" s="8"/>
      <c r="I16" s="59" t="s">
        <v>4</v>
      </c>
      <c r="J16" s="59" t="s">
        <v>5</v>
      </c>
      <c r="K16" s="59" t="s">
        <v>6</v>
      </c>
      <c r="L16" s="59" t="s">
        <v>7</v>
      </c>
      <c r="M16" s="59" t="s">
        <v>8</v>
      </c>
      <c r="N16" s="59" t="s">
        <v>9</v>
      </c>
      <c r="O16" s="59" t="s">
        <v>10</v>
      </c>
      <c r="P16" s="59" t="s">
        <v>11</v>
      </c>
      <c r="Q16" s="59" t="s">
        <v>12</v>
      </c>
    </row>
    <row r="17" spans="2:17" x14ac:dyDescent="0.2">
      <c r="B17" s="73"/>
      <c r="C17" s="74"/>
      <c r="D17" s="69"/>
      <c r="E17" s="9" t="s">
        <v>13</v>
      </c>
      <c r="F17" s="9" t="s">
        <v>14</v>
      </c>
      <c r="G17" s="9" t="s">
        <v>15</v>
      </c>
      <c r="H17" s="9" t="s">
        <v>16</v>
      </c>
      <c r="I17" s="69"/>
      <c r="J17" s="69"/>
      <c r="K17" s="69"/>
      <c r="L17" s="69"/>
      <c r="M17" s="69"/>
      <c r="N17" s="69"/>
      <c r="O17" s="69"/>
      <c r="P17" s="69"/>
      <c r="Q17" s="69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12750000</v>
      </c>
      <c r="H18" s="16">
        <f>+Ejecución!G104</f>
        <v>0</v>
      </c>
      <c r="I18" s="16">
        <f>+Ejecución!H104</f>
        <v>1166993722.6199999</v>
      </c>
      <c r="J18" s="16">
        <f>+Ejecución!I104</f>
        <v>581015355.99000001</v>
      </c>
      <c r="K18" s="16">
        <f>+Ejecución!J104</f>
        <v>585978366.63</v>
      </c>
      <c r="L18" s="16">
        <f>+Ejecución!K104</f>
        <v>531015355.99000001</v>
      </c>
      <c r="M18" s="16">
        <f>+Ejecución!L104</f>
        <v>50000000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0.45502845962001021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581015355.99000001</v>
      </c>
      <c r="K19" s="11">
        <f>+Ejecución!J105</f>
        <v>478576900</v>
      </c>
      <c r="L19" s="11">
        <f>+Ejecución!K105</f>
        <v>531015355.99000001</v>
      </c>
      <c r="M19" s="11">
        <f>+Ejecución!L105</f>
        <v>50000000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0.50115065770640321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12750000</v>
      </c>
      <c r="H20" s="11">
        <f>+Ejecución!G106</f>
        <v>0</v>
      </c>
      <c r="I20" s="11">
        <f>+Ejecución!H106</f>
        <v>107401466.63</v>
      </c>
      <c r="J20" s="11">
        <f>+Ejecución!I106</f>
        <v>0</v>
      </c>
      <c r="K20" s="11">
        <f>+Ejecución!J106</f>
        <v>107401466.63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2015-08-04T14:23:20Z</dcterms:modified>
</cp:coreProperties>
</file>